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yonuery.cruz\Downloads\2025\"/>
    </mc:Choice>
  </mc:AlternateContent>
  <xr:revisionPtr revIDLastSave="0" documentId="13_ncr:1_{86EEFFB2-2515-4801-B15E-07D4C66408AC}" xr6:coauthVersionLast="47" xr6:coauthVersionMax="47" xr10:uidLastSave="{00000000-0000-0000-0000-000000000000}"/>
  <bookViews>
    <workbookView xWindow="-120" yWindow="-120" windowWidth="29040" windowHeight="15840" tabRatio="828" xr2:uid="{00000000-000D-0000-FFFF-FFFF00000000}"/>
  </bookViews>
  <sheets>
    <sheet name="Descrip.Proy.2025-MIVHED" sheetId="1" r:id="rId1"/>
  </sheets>
  <definedNames>
    <definedName name="_xlnm.Print_Area" localSheetId="0">'Descrip.Proy.2025-MIVHED'!$B$1:$Y$235</definedName>
    <definedName name="_xlnm.Print_Titles" localSheetId="0">'Descrip.Proy.2025-MIVHED'!$8:$11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3" i="1" l="1"/>
  <c r="B197" i="1"/>
  <c r="K37" i="1" l="1"/>
  <c r="K34" i="1" l="1"/>
  <c r="K239" i="1" s="1"/>
  <c r="B16" i="1" l="1"/>
  <c r="L239" i="1" l="1"/>
  <c r="L223" i="1" l="1"/>
  <c r="AB11" i="1" l="1"/>
  <c r="B17" i="1" l="1"/>
  <c r="B19" i="1" l="1"/>
  <c r="B20" i="1" l="1"/>
  <c r="B21" i="1" s="1"/>
  <c r="B22" i="1" s="1"/>
  <c r="B23" i="1" s="1"/>
  <c r="B24" i="1" s="1"/>
  <c r="B25" i="1" s="1"/>
  <c r="B28" i="1" s="1"/>
  <c r="B29" i="1" s="1"/>
  <c r="B33" i="1" s="1"/>
  <c r="B34" i="1" l="1"/>
  <c r="B37" i="1" s="1"/>
  <c r="B41" i="1" s="1"/>
  <c r="B42" i="1" l="1"/>
  <c r="B44" i="1" l="1"/>
  <c r="B45" i="1" s="1"/>
  <c r="B47" i="1" s="1"/>
  <c r="B49" i="1" s="1"/>
  <c r="B51" i="1" s="1"/>
  <c r="B58" i="1" l="1"/>
  <c r="B53" i="1"/>
  <c r="B62" i="1"/>
  <c r="B64" i="1" s="1"/>
  <c r="B66" i="1" s="1"/>
  <c r="B68" i="1" s="1"/>
  <c r="B70" i="1" s="1"/>
  <c r="B74" i="1" s="1"/>
  <c r="B76" i="1" s="1"/>
  <c r="B78" i="1" s="1"/>
  <c r="B87" i="1" l="1"/>
  <c r="B88" i="1" s="1"/>
  <c r="B128" i="1" l="1"/>
  <c r="B129" i="1" s="1"/>
  <c r="B130" i="1" s="1"/>
  <c r="B145" i="1" l="1"/>
  <c r="B154" i="1" s="1"/>
  <c r="B155" i="1" s="1"/>
  <c r="B171" i="1" l="1"/>
  <c r="B172" i="1" s="1"/>
  <c r="B173" i="1" s="1"/>
  <c r="B174" i="1" s="1"/>
  <c r="B175" i="1" s="1"/>
  <c r="B176" i="1" s="1"/>
  <c r="B198" i="1" s="1"/>
  <c r="B199" i="1" s="1"/>
  <c r="B200" i="1" s="1"/>
  <c r="B201" i="1" s="1"/>
  <c r="B202" i="1" s="1"/>
  <c r="B203" i="1" s="1"/>
  <c r="B210" i="1" s="1"/>
  <c r="B156" i="1"/>
  <c r="B211" i="1" l="1"/>
  <c r="B2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 Arbaje De Moya</author>
  </authors>
  <commentList>
    <comment ref="K23" authorId="0" shapeId="0" xr:uid="{C13889CD-B0B3-4624-9661-87220B724855}">
      <text>
        <r>
          <rPr>
            <b/>
            <sz val="9"/>
            <color indexed="81"/>
            <rFont val="Tahoma"/>
            <family val="2"/>
          </rPr>
          <t>Yamil Arbaje De Moya:</t>
        </r>
        <r>
          <rPr>
            <sz val="9"/>
            <color indexed="81"/>
            <rFont val="Tahoma"/>
            <family val="2"/>
          </rPr>
          <t xml:space="preserve">
Según información suministrada por Faurin, en fecha 08 feb 2024, la programación física de este proyecto es cero (0).</t>
        </r>
      </text>
    </comment>
    <comment ref="K24" authorId="0" shapeId="0" xr:uid="{D762E7A9-BA22-4CEA-BB70-BA37B6148C90}">
      <text>
        <r>
          <rPr>
            <b/>
            <sz val="9"/>
            <color indexed="81"/>
            <rFont val="Tahoma"/>
            <family val="2"/>
          </rPr>
          <t>Yamil Arbaje De Moya:</t>
        </r>
        <r>
          <rPr>
            <sz val="9"/>
            <color indexed="81"/>
            <rFont val="Tahoma"/>
            <family val="2"/>
          </rPr>
          <t xml:space="preserve">
Según información suministrada por Faurin, en fecha 08 feb 2024, la programación física de este proyecto es cero (0).</t>
        </r>
      </text>
    </comment>
    <comment ref="K29" authorId="0" shapeId="0" xr:uid="{BB044155-0119-4941-A9E4-B48C680E85E0}">
      <text>
        <r>
          <rPr>
            <b/>
            <sz val="9"/>
            <color indexed="81"/>
            <rFont val="Tahoma"/>
            <family val="2"/>
          </rPr>
          <t>Yamil Arbaje De Moya:</t>
        </r>
        <r>
          <rPr>
            <sz val="9"/>
            <color indexed="81"/>
            <rFont val="Tahoma"/>
            <family val="2"/>
          </rPr>
          <t xml:space="preserve">
Según datos del año 2023, este proyecto concluyó en eabril 2023.
Según información de Faurin, este proyecto aun sigue desarrollándose.</t>
        </r>
      </text>
    </comment>
  </commentList>
</comments>
</file>

<file path=xl/sharedStrings.xml><?xml version="1.0" encoding="utf-8"?>
<sst xmlns="http://schemas.openxmlformats.org/spreadsheetml/2006/main" count="916" uniqueCount="577">
  <si>
    <t>MINISTERIO DE LA VIVIENDA Y EDIFICACIONES</t>
  </si>
  <si>
    <t>DIRECCIÓN DE PLANIFICACIÓN Y DESARROLLO</t>
  </si>
  <si>
    <t>DEPARTAMENTO DE FORMULACIÓN, MONITOREO Y EVALUACIÓN DE PLANES, PROGRAMAS Y PROYECTOS</t>
  </si>
  <si>
    <t>UNIDAD DE FORMULACIÓN DE PROYECTOS DE INVERSIÓN PÚBLICA</t>
  </si>
  <si>
    <t>No.</t>
  </si>
  <si>
    <t>SNIP</t>
  </si>
  <si>
    <t>NOMBRE DEL PROYECTO</t>
  </si>
  <si>
    <t>UBICACIÓN</t>
  </si>
  <si>
    <t>Descripción del Proyecto</t>
  </si>
  <si>
    <t>Población Objetivo</t>
  </si>
  <si>
    <t>Fecha de Término
(estimada)</t>
  </si>
  <si>
    <t>Proyecto</t>
  </si>
  <si>
    <t>Sub-Proyecto</t>
  </si>
  <si>
    <t>Localización</t>
  </si>
  <si>
    <t>Coordenadas</t>
  </si>
  <si>
    <t>Programado</t>
  </si>
  <si>
    <t xml:space="preserve">Construcción de Viviendas Nuevas </t>
  </si>
  <si>
    <t>Proyectos: Construcción de Viviendas Nuevas</t>
  </si>
  <si>
    <t>-</t>
  </si>
  <si>
    <t>CONSTRUCCIÓN DE 250 VIVIENDAS EN LA PROVINCIA SAN CRISTÓBAL</t>
  </si>
  <si>
    <t>Municipio Yaguate, Provincia San Cristóbal.</t>
  </si>
  <si>
    <t>Construcción de 80 Apartamentos de 72.60m2.  Apartamentos con sala-comedor, cocina, tres habitaciones, baño, área de lavado y balcón, cancha, parque recreativo y verja perimetral, dotados de los servicios básicos e infraestructura.</t>
  </si>
  <si>
    <t>80 familias de ingresos bajos, favoreciendo directamente a 400 personas residentes en el Municipio Yaguate.</t>
  </si>
  <si>
    <t>CONSTRUCCIÓN DE 2,000 VIVIENDAS EN EL DISTRITO MUNICIPAL HATO DEL YAQUE, PROVINCIA SANTIAGO</t>
  </si>
  <si>
    <t>Carretera Sajoma, Distrito Municipal Hato del Yaque, Municipio Santiago de los Caballeros, Provincia Santiago</t>
  </si>
  <si>
    <t>Construcción de viviendas de bajo costo tipo apartamentos en 250 Edificios de 4 niveles con 8 apartamentos cada uno de 72.60mts² para un total de 2,000 apartamentos.	Cuentan con 3 dormitorios, sala, comedor, cocina, baño, balcón y área de lavado y la infraestructura de servicios básicos que incluyen: agua potable, disposición de aguas servidas, tratamiento y disposición final de aguas residuales, sistema drenaje pluvial, electricidad primaria exterior, calles, aceras, contenes, depósitos de basura, parqueos, áreas verdes, áreas recreativas y área institucional.</t>
  </si>
  <si>
    <t>6,340 habitantes, agrupados en 2,000 familias del Distrito Municipal Hato del Yaque</t>
  </si>
  <si>
    <t>N/A</t>
  </si>
  <si>
    <t>CONSTRUCCIÓN DE 2,240 VIVIENDAS EN HATO NUEVO, MUNICIPIO SANTO DOMINGO OESTE, PROVINCIA SANTO DOMINGO</t>
  </si>
  <si>
    <t>Comunidad Hato Nuevo, en el sector Manoguayabo, Municipio Santo Domingo Oeste, Provincia Santo Domingo.</t>
  </si>
  <si>
    <t>18.541536,
-70.05581</t>
  </si>
  <si>
    <t>Construcción de viviendas de bajo costo tipo apartamentos, 225 Edificios tipo 3H, de 4 niveles con 8 apartamentos cada uno de 72.60mts2 de construcción por edificio con un total de 1,800 apartamentos, y 55 Edificios tipo 2H, de 4 niveles con 8 apartamentos de 52.30 mts2 de construcción por edificio con un total de 440 apartamentos.</t>
  </si>
  <si>
    <t>2,240 familias de ingresos bajos, medio bajos y mínimos beneficiando a 7,100 personas residentes en la Provincia Santo Domingo.</t>
  </si>
  <si>
    <t>CONSTRUCCIÓN DE 1,912 VIVIENDAS EN CIUDAD MODELO, MUNICIPIO SANTO DOMINGO NORTE, PROVINCIA SANTO DOMINGO</t>
  </si>
  <si>
    <t>Sector Ciudad Modelo, Municipio Santo Domingo Norte, Provincia Santo Domingo</t>
  </si>
  <si>
    <t>18.573166,
-69.944625</t>
  </si>
  <si>
    <t>Construcción de viviendas de bajo costo tipo apartamentos, con 192 Edificios tipo 3H, de 4 niveles con 8 apartamentos de 72.60mts2 de construcción por edificio para un total de 1,536 apartamentos; y 47 Edificios tipo 2H, de 4 niveles con un total de 8 apartamentos de 52.30 mts2 de construcción por edificio para un total de 376 apartamentos. Este proyecto contara con los servicios básicos de infraestructura, que incluyen: abastecimiento de agua potable, disposición de aguas servidas, tratamiento y disposición final de aguas residuales, sistema drenaje pluvial, electricidad primaria exterior, calles, aceras, contenes, depósitos de basura, parqueos, áreas verdes y área institucional.</t>
  </si>
  <si>
    <t>1,912 familias de ingresos bajos, medio bajos y mínimos beneficiando a 6,061 personas residentes en la Provincia Santo Domingo.</t>
  </si>
  <si>
    <t>CONSTRUCCIÓN DE 354 VIVIENDAS E INFRAESTRUCTURAS URBANAS RESILIENTES PARA LA COMUNIDAD BARRIO AZUL EN URBANIZACIÓN CORDERO TEJADA, SAN FRANCISCO DE MACORÍS, PROVINCIA DUARTE</t>
  </si>
  <si>
    <t>Urbanización Cordero Tejada, Municipio San Francisco de Macorís, Provincia Duarte.</t>
  </si>
  <si>
    <t>Construcción de 59 edificios de 3 niveles y 6 apartamentos, con apartamentos de 51 y 80 mts2 de construcción, con las siguientes características: 2 y 3 dormitorios sala, comedor, cocina, baño y área de lavado. Este proyecto incluirá también con los servicios básicos de infraestructura que incluyen agua potable, disposición de aguas servidas, tratamiento y disposición final de aguas residuales, sistema drenaje pluvial, electricidad primaria exterior, calles, aceras, contenes, parqueos y áreas verdes, así como, las obras de saneamiento-protección de tramo río Jaya, parque lineal para la recuperación de espacios públicos, la creación de techos verdes sobre los edificios, un huerto urbano, sistema de recolección-reutilización de las aguas pluviales y la infraestructura necesaria para la correcta disposición de los desechos sólidos o reciclaje.</t>
  </si>
  <si>
    <t>1,173 habitantes, agrupados en 354 familias del Municipio San Francisco de Macorís.</t>
  </si>
  <si>
    <t>Proyectos: MiVivienda</t>
  </si>
  <si>
    <t>REHABILITACIÓN EDIFICIOS DE VIVIENDAS LOS NOVA, SAN CRISTÓBAL PROVINCIA SAN CRISTÓBAL</t>
  </si>
  <si>
    <t>Calle Pedro Renville, Sector Pueblo Nuevo, Municipio San Cristóbal, Provincia San Cristóbal</t>
  </si>
  <si>
    <t>18.405153,
-70.115749</t>
  </si>
  <si>
    <t>Rehabilitación de 2 Edificios de 3 niveles, con 2 apartamentos por nivel con un total de 6 apartamentos de 103 mts² de construcción por edificio, distribuidos en 3 dormitorios, sala, comedor, cocina, balcón, baño, cuarto de servicio con baño incluido y área de lavado. Este proyecto contará con los servicios básicos de infraestructura, que incluyen: abastecimiento de agua potable, disposición de aguas servidas, tratamiento y disposición final de aguas residuales, sistema drenaje pluvial, electricidad primaria exterior, calle interior, aceras, contenes, depósitos de basura, parqueos y áreas verdes.</t>
  </si>
  <si>
    <t>12 familias pertenecientes a sectores de ingresos bajos, beneficiando directamente a 60 personas del
sector de Pueblo
Nuevo del
Municipio San
Cristóbal</t>
  </si>
  <si>
    <t>Mejoramiento y/o Reconstrucción de Viviendas</t>
  </si>
  <si>
    <t>Programa: Dominicana se Reconstruye</t>
  </si>
  <si>
    <t>A nivel nacional</t>
  </si>
  <si>
    <t>Proyectos de Edificaciones</t>
  </si>
  <si>
    <t>Proyectos de edificaciones de Salud</t>
  </si>
  <si>
    <t>RECONSTRUCCIÓN HOSPITAL JOSE MARIA CABRAL Y BAEZ, SANTIAGO, PROVINCIA SANTIAGO</t>
  </si>
  <si>
    <t>Calle Pedro Francisco Bonó, Municipio Santiago de los 30 Caballeros, Provincia Santiago</t>
  </si>
  <si>
    <t>19.456639,
-70.698776</t>
  </si>
  <si>
    <t>Reforzamiento estructural de todas las  edificaciones que pertenecen al hospital; habilitando las estructuras de las mismas para hacerlas sismo resistente, según las normas actuales vigentes, y a la vez la readecuación y reubicación de los espacios a los tiempos modernos, mejorando sus facilidades internas para conveniencia de los usuarios. Se consideran también: Terminación de áreas exteriores (Área de parqueos, Vías, Accesos y Jardinería), sistemas de instalaciones técnicas, sistema de aire acondicionado y ventilación, instalación de gases médicos y señalética.</t>
  </si>
  <si>
    <t>963,422 Pacientes de Santiago y las provincias aledañas</t>
  </si>
  <si>
    <t>REPARACIÓN HOSPITAL EN LA PROVINCIA SAN PEDRO DE MACORÍS</t>
  </si>
  <si>
    <t>REPARACIÓN DEL HOSPITAL REGIONAL DR. ANTONIO MUSA, SAN PEDRO DE MACORÍS</t>
  </si>
  <si>
    <t>Sector Sultana del Este, Provincia San Pedro de Macorís</t>
  </si>
  <si>
    <t>18.469246,
-69.307794</t>
  </si>
  <si>
    <t>Reparación del centro hospitalario, remozando la estructura existente y sus equipos renovados totalmente de acuerdo a las normas hospitalarias del Ministerio De Salud Pública y Asistencia Social.</t>
  </si>
  <si>
    <t>136,715 habitantes, que representa el 70% de la población de San Pedro de Macorís</t>
  </si>
  <si>
    <t>REPARACIÓN HOSPITALES DE LA PROVINCIA LA ALTAGRACIA</t>
  </si>
  <si>
    <t>REPARACIÓN DEL HOSPITAL MUNICIPAL DE NISIBÓN, PROVINCIA LA ALTAGRACIA</t>
  </si>
  <si>
    <t>Centro del pueblo del Distrito Municipal Las Lagunas de Nisibón del Municipio Higüey, Provincia La Altagracia.</t>
  </si>
  <si>
    <t>18.846746,
-68.671860</t>
  </si>
  <si>
    <t>Reparación del centro hospitalario con unos 3975.89 Mts², este consiste en dos bloques estructurales de un nivel, de los cuales, uno ocupará zonas para consultorios y habitaciones, y el otra, para laboratorio y consultorios. Además, contara con zonas para parque, planta de tratamiento, cuarto de bombas, cisterna, entre otros. Contará con 28 camas.</t>
  </si>
  <si>
    <t>9,831 habitante del Distrito Municipal Las Lagunas de Nisibón</t>
  </si>
  <si>
    <t>REPARACIÓN HOSPITALES DE LA PROVINCIA LA VEGA</t>
  </si>
  <si>
    <t>REPARACIÓN DEL HOSPITAL DRA. OCTAVIA GAUTIER DE VIDAL, JARABACOA, LA VEGA</t>
  </si>
  <si>
    <t>Sector La Jabilla del Municipio Jarabacoa, Provincia La Vega.</t>
  </si>
  <si>
    <t>19.124463,
-70.641103</t>
  </si>
  <si>
    <t>Reparación de un nuevo recinto universitario compuesto por cuatro edificaciones, en un área total de 9,304.02 mt² con las siguientes áreas: Edificio administrativo de 2099.20 mt², un edificio de aulas central de tres niveles 1040.30, Edificio de aulas lateral derecho 3 niveles 941.10 mt², edificio de aula lateral izquierdo 941.10 mt², cafetería de 1 nivel 584.4 mt² cuadrados, edificio para albergar la biblioteca universitaria y un auditorio de un nivel de 583.4 mt², tendrá también espacios habilitados para laboratorios de química, física, biología e informática.</t>
  </si>
  <si>
    <t>69,855 habitantes del Municipio Jarabacoa</t>
  </si>
  <si>
    <t>REMODELACIÓN HOSPITALES DE LA PROVINCIA PUERTO PLATA</t>
  </si>
  <si>
    <t>REMODELACIÓN HOSPITAL MUNICIPAL DR. JOAQUÍN MENDOZA, MUNICIPIO ALTAMIRA, PUERTO PLATA.</t>
  </si>
  <si>
    <t>Municipio Altamira, Provincia Puerto Plata, próximo a la carretera Navarrete-Puerto Plata</t>
  </si>
  <si>
    <t>19.675471,
-70.834456</t>
  </si>
  <si>
    <t>Remodelación del centro hospitalario de 2,302.70 Mts2, contara con: bloque quirúrgico (2 quirófanos y 1 sala de parto) pre y post operatorio de 2 camas, neonatal (4 cunas y 2 aislados); farmacia; emergencia con área de triage, sala de espera, cura, yeso, nebulización 6 sillas, observación pediátrica 2 camillas y observación adulto 4 camillas; 5 consultorios; hospitalización con un total de 32 camas distribuidas en 14 habitaciones de dos (2) camas y dos (2) habitaciones de 1 cama, cada habitación con baño, salida de gases médicos independientes y climatizada; cuidado intensivo de 3 camas; área de Imágenes (Rayos X y Sonografía); Laboratorio; área administrativa; morgue; cocina; lavandería; caseta de gases; área tuberculosis (TB); y área VIH.</t>
  </si>
  <si>
    <t>18,868 habitantes del Municipio Altamira</t>
  </si>
  <si>
    <t>CONSTRUCCIÓN HOSPITAL REGIONAL EN SAN FRANCISCO DE MACORÍS, PROV. DUARTE</t>
  </si>
  <si>
    <t>Municipio San Francisco de Macorís, Provincia Duarte</t>
  </si>
  <si>
    <t>19.269093,
-70.228703</t>
  </si>
  <si>
    <t>624,186 habitantes del as Provincias de la Región Cibao Nordeste: Duarte, Maria Trinidad Sánchez, Hermanas Mirabal y Samaná.</t>
  </si>
  <si>
    <t>RECONSTRUCCIÓN HOSPITAL TEÓFILO HERNÁNDEZ, EL SEIBO</t>
  </si>
  <si>
    <t>Centro del Municipio Santa Cruz del Seibo, Provincia El Seibo.</t>
  </si>
  <si>
    <t>18.758176,
-69.034764</t>
  </si>
  <si>
    <t>Reparación del centro hospitalario existente, a fin de readecuarlo a los lineamientos hospitalarios actuales. Se intervienen unos 3,802.40 Mts2 y contara con 58 camas de internamiento.</t>
  </si>
  <si>
    <t>66,687 habitantes del Municipio Santa Cruz del Seibo</t>
  </si>
  <si>
    <t>CONSTRUCCIÓN DEL HOSPITAL MUNICIPAL DE PUNTA CANA EN LA PROVINCIA DE LA ALTAGRACIA</t>
  </si>
  <si>
    <t>Distrito Municipal Turístico Verón-Punta Cana, Municipio Salvaleón de Higüey, Provincia La Altagracia</t>
  </si>
  <si>
    <t>18.596610,
-68.400490</t>
  </si>
  <si>
    <t>Construcción de un centro de salud, de atención médica especializada, con unos 3,105.00 Mt² de construcción. con un total de 54 camas distribuidas en 14 habitaciones de dos camas y 2 habitaciones de 1 cama, cada habitación con baño, salida de gases médicos independientes y climatizada.</t>
  </si>
  <si>
    <t>224 (capacidad máxima de atenciones médicas por día)</t>
  </si>
  <si>
    <t>REMODELACIÓN HOSPITAL MUNICIPAL DE SAN JOSÉ DE LAS MATAS EN LA PROVINCIA DE SANTIAGO</t>
  </si>
  <si>
    <t>Centro del Municipio San José de Las Matas, Provincia Santiago</t>
  </si>
  <si>
    <t>19.342873,
-70.928265</t>
  </si>
  <si>
    <t>Construcción de una nueva infraestructura, alineada a las necesidades médicas del Municipio, con un área de construcción de 2,842.00 Mt², con capacidad de 54 camas de internamiento.</t>
  </si>
  <si>
    <t>38,628 habitantes del Municipio San José de Las Matas</t>
  </si>
  <si>
    <t>CONSTRUCCIÓN HOSPITAL MUNICIPAL DE DAJABÓN PROVINCIA DAJABÓN, REPÚBLICA DOMINICANA</t>
  </si>
  <si>
    <t>Lateral de la Fortaleza Militar Beller, Municipio Dajabón, Provincia Dajabón</t>
  </si>
  <si>
    <t>19.550282,
-71.697297</t>
  </si>
  <si>
    <t>Construcción y equipamiento de un nuevo hospital en el Municipio Dajabón, de 2do nivel de especialidades médicas. Con una infraestructura de 5,684.00 Mts2 de construcción, y una capacidad de 54 camas de internamiento.
Servicios: Emergencias, Consulta Externa, Farmacia, Hospitalización,  Inmunizaciones, Imágenes, Unidad Quirúrgica, Laboratorio, Tuberculosis, Unidad de Cuidados Intensivos, Anatomía Patológica, Unidad de Salud Integral (VIH), Unidad de Hemodiálisis</t>
  </si>
  <si>
    <t>63,955 residentes en el Municipio Dajabón</t>
  </si>
  <si>
    <t>REHABILITACIÓN HOSPITAL GENERAL Y ESPECIALIDADES DR. NELSON ASTACIO, SANTO DOMINGO NORTE, PROV. SANTO DOMINGO</t>
  </si>
  <si>
    <t>Municipio Santo Domingo Norte, Provincia Santo Domingo</t>
  </si>
  <si>
    <t>18.545894,
-69.881719</t>
  </si>
  <si>
    <t>Rehabilitación del hospital, con el fin de habilitarlo para su uso y prestación de los servicios especializados. Cuenta con una infraestructura de 22,973.70 Mts2, y capacidad de 203 camas de internamiento.
Servicios: Emergencias, Consulta Externa, Farmacia, Hospitalización,  Imágenes, Inmunizaciones, Laboratorio, Esterilización, Unidad Quirúrgica, Unidad de Cuidados Intensivos, Anatomía Patológica</t>
  </si>
  <si>
    <t>529,390 residente en el Municipio Santo Domingo Norte</t>
  </si>
  <si>
    <t>REPARACIÓN HOSPITAL DOCENTE PADRE BILLINI, DISTRITO NACIONAL, PROV. SANTO DOMINGO, REPÚBLICA DOMINICANA</t>
  </si>
  <si>
    <t>Zona Colonial, Distrito Nacional.</t>
  </si>
  <si>
    <t>18.471121,
-69.889110</t>
  </si>
  <si>
    <t>Reparación y remozamiento estructural del hospital. Cuenta con una infraestructura de 10,090.00 Mts2 de construcción, con disponibilidad de 47 camas de internamiento.
Servicios: Emergencias, Atención al Adolescente, Consulta Externa, Farmacia, Hospitalización,  Imágenes, Inmunizaciones, Laboratorio, Banco de Sangre, Unidad Quirúrgica, Unidad de Cuidados Intensivos, Unidad de Hemodiálisis, Unidad de Salud Integral (VIH), Tuberculosis, Anatomía Patológica.</t>
  </si>
  <si>
    <t>32,081 habitantes de los sectores San Carlos, Villa Francisca, Ciudad Nueva, Gazcue y Ciudad Colonial.</t>
  </si>
  <si>
    <t>CONSTRUCCIÓN HOSPITAL MUNICIPAL VILLA VÁSQUEZ, PROVINCIA DE MONTE CRISTI</t>
  </si>
  <si>
    <t>Sector Barrio La Colonia, Municipio Villa Vásquez, Provincia Montecristi.</t>
  </si>
  <si>
    <t>19.734750,
-71.440667</t>
  </si>
  <si>
    <t>Construcción de un hospital de 13,008.00 Mt² de construcción, distribuidos en 4 niveles con un total de 44 camas de hospitalización para adultos y 12 camas de hospitalización pediátrica y 5 de la unidad de Intervención de crisis. Estas habitaciones están distribuidas en sencillas y dobles.
Servicios: Emergencias, Atención al Adolescente, Consulta Externa, Farmacia, Hospitalización,  Imágenes, Inmunizaciones, Laboratorio,  Unidad Quirúrgica, Unidad de Cuidados Intensivos, Unidad de Hemodiálisis, Unidad de Salud Integral (VIH), Tuberculosis, Anatomía Patológica</t>
  </si>
  <si>
    <t>225 pacientes (capacidad máxima de atenciones médicas por día)</t>
  </si>
  <si>
    <t>CONSTRUCCIÓN CENTRO PERIFÉRICO LA JOYA, PROVINCIA SANTIAGO</t>
  </si>
  <si>
    <t>Calle Capotillo esquina Príamo Franco #86., Barrio La Joya, Municipio Santiago de Los Caballeros, Provincia Santiago</t>
  </si>
  <si>
    <t>19.454238,
-70.711632</t>
  </si>
  <si>
    <t>Construcción de un centro periférico de  Cinco (5) consultorios para medicina general, además de 1 área de recepción ,1 emergencias, 1 sala de espera, 4 baños comunes, 1 área de almacén, 1 área de vacunación, 1 área de enfermería , 1 área de cura , 1 área de administración.</t>
  </si>
  <si>
    <t>4,950 pacientes (capacidad máxima de atenciones al mes)</t>
  </si>
  <si>
    <t>CONSTRUCCIÓN Y EQUIPAMIENTO CIUDAD SANITARIA SAN CRISTÓBAL</t>
  </si>
  <si>
    <t>Carretera Sánchez próximo a la Avenida Libertad, Municipio Yaguate, Provincia San Cristóbal</t>
  </si>
  <si>
    <t>18.3283611,
-70.182194</t>
  </si>
  <si>
    <t>Construcción de una Ciudad Sanitaria San Cristóbal en la provincia San Cristóbal. Sera un centro de salud público que funciona con un modelo de organización enfocado en brindar servicios con calidad, oportunos y asequibles a toda la población, garantizando la sostenibilidad y el desarrollo de sus Recursos Humanos, así como la promoción del conocimiento científico a través de la docencia e investigación. El complejo contara con una capacidad de 150,589.81Mt², distribuidos en diferentes áreas y edificios.</t>
  </si>
  <si>
    <t xml:space="preserve">251,243 habitantes de la Provincia San Cristóbal </t>
  </si>
  <si>
    <t>AMPLIACIÓN  INSTITUTO NACIONAL DEL CÁNCER ROSA EMILIA SÁNCHEZ PÉREZ DE TAVARES, DISTRITO NACIONAL.</t>
  </si>
  <si>
    <t>Av. Dr. Bernardo Correa y Cidrón, Santo Domingo, 10105 del Distrito Nacional</t>
  </si>
  <si>
    <t>18.457938,
-69.919715</t>
  </si>
  <si>
    <t>• Construir una infraestructura de 2,272.90 Mts2, orientada a la atención pediátrica oncológica: Hospitalización infantil, dos quirófanos, sala de post quirúrgico, sala de anestesia, consultorios pediátricos, área de juego y dos estaciones de enfermería. Contará con una capacidad de 41 camas de internamiento.
• Construir un área para la atención al pie diabético
• Construir un laboratorio para la instalación del equipo Ciclotrón.</t>
  </si>
  <si>
    <t>350 pacientes (capacidad de atención máxima por día)</t>
  </si>
  <si>
    <t>Proyectos de edificaciones Deportivas</t>
  </si>
  <si>
    <t>Centro Poblado Montegrande, Provincia Barahona</t>
  </si>
  <si>
    <t>Proyectos de edificaciones Comunitarias</t>
  </si>
  <si>
    <t>CONSTRUCCIÓN OBRAS COMPLEMENTARIAS PARA EL DESARROLLO COMUNITARIO DEL CENTRO POBLADO MONTEGRANDE, PROVINCIA BARAHONA</t>
  </si>
  <si>
    <t>18.514079,
-71.029393</t>
  </si>
  <si>
    <t>Construcción de diferentes espacios con fines de optimizar la calidad de vida de la población que va a habitar el Centro Poblado de Montegrande.</t>
  </si>
  <si>
    <t>2,376 habitantes de las Comunidades: Montegrande, Los Güiros, San Simón y La Meseta</t>
  </si>
  <si>
    <t>Proyectos de edificaciones Gubernamentales</t>
  </si>
  <si>
    <t>CONSTRUCCIÓN DEL CENTRO DE RETENCIÓN VEHICULAR DE LA DIGESETT, PROVINCIA SANTO DOMINGO</t>
  </si>
  <si>
    <t>Circunvalación de Santo Domingo, Municipio Santo Domingo Norte, Provincia Santo Domingo</t>
  </si>
  <si>
    <t>Construcción de un Centro de Retención Vehicular, en un terreno de 111,976 m2. El mismo poseerá un edificio administrativo, plaza de entrada, un jardín frontal, estacionamiento para el personal y los visitantes, una entrada de grúas, control de salida vehículos incautados, depósito de motores con capacidad para 3,509 unidades, un depósito de motores de más de 2 años con capacidad para 750 unidades, un depósito vehicular con capacidad para 1,172 unidades, un depósito chatarrero con capacidad para 99 unidades, un estacionamiento de Grúas, un taller, una bomba de Gasolina, un área de Subastas, y una torre de vigilancia.</t>
  </si>
  <si>
    <t>1,425,928 Habitantes del Gran Santo Domingo que cuentan con un vehículo de motor.</t>
  </si>
  <si>
    <t>REMODELACIÓN DE NUEVAS OFICINAS PARA LA JUNTA DE AVIACIÓN CIVIL, DISTRITO NACIONAL</t>
  </si>
  <si>
    <t>Avenida 27 de Febrero casi esq. Av. Privada, Distrito
Nacional</t>
  </si>
  <si>
    <t>18.451517,
-69.962112</t>
  </si>
  <si>
    <t>Desmantelamiento y sustitución de los baños, pisos, puertas, ventanas, al igual de todos los aparatos sanitarios y eléctricos, así de como toda la red y data de los 4 niveles que cuenta el edificio. Se trabajará con el remozamiento del techo, el parqueo, las aguas negras, aplicación de pinturas acrílica para el interior y exterior. Se realizarán cambio de en todo el cableado eléctrico e iluminaría.  Se implementará un sistema de aire acondicionado con consolas, y la instalación de un sistema contraincendios, detector de metales, control de acceso, cámaras, un generador y un cerco eléctricos en el exterior del edificio.</t>
  </si>
  <si>
    <t xml:space="preserve">103 empleados
público que trabajan
en la Junta de
Aviación Civil </t>
  </si>
  <si>
    <t>REMODELACIÓN DE LAS OFICINAS DE LA CÁMARA DE CUENTAS DE LA REPÚBLICA DOMINICANA, DISTRITO NACIONAL.</t>
  </si>
  <si>
    <t>Avenida 27 de Febrero esquina calle Abreu, Edificio
Gubernamental Manuel Fernández Mármol, Sector San Carlos, Distrito Nacional</t>
  </si>
  <si>
    <t xml:space="preserve">18.48323,
-69.89022 </t>
  </si>
  <si>
    <t>Remodelación de las oficinas de la Cámara de Cuenta de la República, abordando las áreas de oficinas, así como los baños de uso común, sustitución, mantenimiento y reparación de ventanas y puertas. Esta edificación cuenta de12 niveles que serán intervenidos, desde las oficinas que se consideraron necesarias hasta instalación de cocinas, habilitación de auditorio, entre otras áreas. La intervención pretende mejorar los espacios de trabajos de los servidores públicos, a fin de prestar servicios de calidad a las demás Instituciones públicas y privadas,</t>
  </si>
  <si>
    <t>490 servidores públicos que allí desempeñan sus funciones</t>
  </si>
  <si>
    <t>REMODELACIÓN DE LAS OFICINAS DEL MINISTERIO DE LA VIVIENDA, HÁBITAT Y EDIFICACIONES, DISTRITO NACIONAL</t>
  </si>
  <si>
    <t>Edificio I, Calle Moisés Garcia Esquina Dr. Baez, Gazcue, Distrito Nacional.
Edificio II, Ave. Alma Mater Esquina Calle Pedro Henríquez Ureña, Sector La Esperilla, Distrito Nacional</t>
  </si>
  <si>
    <t>Remodelar las infraestructuras correspondientes a los edificios del ministerio a través de cambios significativos en paredes, techos, pisos, sistemas sanitario y eléctrico, de tal manera que se puedan lograr la satisfacción de los requerimientos de la demanda y los servicios identificados para ser brindados a la población.
Instalación de nuevos equipos de aire acondicionado, ascensores y otros.
Modificación del mobiliario y equipos de oficina.</t>
  </si>
  <si>
    <t>2,125 Empleados del Ministerio de la Vivienda y Edificaciones</t>
  </si>
  <si>
    <t>Proyectos de edificaciones Educativas</t>
  </si>
  <si>
    <t>CONSTRUCCIÓN EXTENSIÓN UASD HATO MAYOR</t>
  </si>
  <si>
    <t>Sector Nuevo, Municipio Hato Mayor del Rey, Provincia Hato Mayor</t>
  </si>
  <si>
    <t>Construcción de un nuevo recinto universitario compuesto por cuatro edificaciones, en un área total de 14,097 mt² con las siguientes áreas: Edificio administrativo de 4,099.20 mt², biblioteca y auditorio con capacidad para 216 personas, cafetería con 18 mesas, un edificio de aulas central de tres niveles con 38 aulas, edificio de aulas lateral derecho 3 niveles con 5 laboratorios y 10 aulas, edificio de aula lateral izquierdo 3 niveles con 5 laboratorios y 10 aulas, áreas de caminos, parqueos, jardinería.</t>
  </si>
  <si>
    <t>3,400 estudiantes registradas</t>
  </si>
  <si>
    <t>CONSTRUCCIÓN CENTRO UNIVERSITARIO REGIONAL UASD BANI, PROVINCIA PERAVIA</t>
  </si>
  <si>
    <t>Sector Brisas del Guázuma, Municipio Baní, Provincia Peravia</t>
  </si>
  <si>
    <t>Construcción de un nuevo recinto universitario compuesto por un área de 14,097.40 metros cuadrado de infraestructura física, con cuatro edificaciones que incluyen un (1) edificio de aulas distribuidos en tres niveles con 7,830 metros cuadrados, un (1) edificio de cafetería con 584 metros cuadrados, un (1) edificio de biblioteca y auditorio con 1,583.90 metros cuadrados y un (1) edificio administrativo con 4,099.20 metros cuadrados.</t>
  </si>
  <si>
    <t>1,943 estudiantes registrados</t>
  </si>
  <si>
    <t>CONSTRUCCIÓN CENTRO UNIVERSITARIO REGIONAL UASD NEYBA, PROVINCIA BAHORUCO</t>
  </si>
  <si>
    <t>Sector los Espejos, Municipio de Neyba, Provincia Bahoruco</t>
  </si>
  <si>
    <t>Construcción de un nuevo recinto universitario compuesto por cuatro edificaciones, en un área total de 9,304.02 mt² con las siguientes áreas: Edificio administrativo de 2,099.20 mt², un edificio de aulas, distribuidos en tres niveles de 1,040.30 mt², edificio de cafetería con 584.30 mt² cuadrados, edificio para albergar la biblioteca universitaria y un auditorio, de un nivel de 583.4 mt², tendrá también, espacios habilitados para laboratorios de química, física, biología e informática.</t>
  </si>
  <si>
    <t>2,554 estudiantes registrados</t>
  </si>
  <si>
    <t>CONSTRUCCIÓN CENTRO UNIVERSITARIO REGIONAL UASD PROVINCIA SANTIAGO RODRIGUEZ</t>
  </si>
  <si>
    <t xml:space="preserve">Localidad el Guanal, de San Ignacio de Sabaneta, municipio cabecero de la Provincia Santiago Rodríguez. </t>
  </si>
  <si>
    <t>Construcción de un nuevo recinto universitario compuesto por cuatro edificaciones, en un área total de 9,304.02 mt² con las siguientes áreas: Edificio administrativo de 2099.20 mt², un edificio de aulas central de tres niveles 1040.30, Edificio de aulas lateral derecho 3 niveles 941.10 mt², edificio de aula lateral izquierdo 941.10 mt², cafetería de 1 nivel 584.4 mt² cuadrados, edificio para albergar la biblioteca universitaria y un auditorio de un nivel de 583.4 mt², tendrá también espacios habilitados para laboratorios de química, física, biología e informática.</t>
  </si>
  <si>
    <t>5,500 estudiantes registrados</t>
  </si>
  <si>
    <t>CONSTRUCCIÓN CENTRO UNIVERSITARIO REGIONAL UASD AZUA, PROVINCIA AZUA</t>
  </si>
  <si>
    <t>Sector Los Parceleros del Municipio Azua de Compostela, Provincia Azua</t>
  </si>
  <si>
    <t>Construcción de un nuevo recinto universitario compuesto por cuatro edificaciones, en un área total de 14,097.40 mt² con las siguientes áreas: Edificio administrativo de 4,099.20 mt², un edificio de aulas, distribuidos en tres niveles de 7,830 mt², edificio de cafetería con 584.30 mt² cuadrados, edificio para albergar la biblioteca universitaria y un auditorio, de un nivel de 1,583.90 mt², tendrá también, espacios habilitados para laboratorios de química, física, biología e informática.</t>
  </si>
  <si>
    <t>1,285 estudiantes registrados</t>
  </si>
  <si>
    <t>CONSTRUCCIÓN CENTRO UNIVERSITARIO REGIONAL UASD, COTUÍ, PROVINCIA SÁNCHEZ RAMÍREZ</t>
  </si>
  <si>
    <t>Avenida Maimón Cotuí, Municipio Cotuí, Provincia Sánchez Ramírez.</t>
  </si>
  <si>
    <t>19.024031,
-70.150735</t>
  </si>
  <si>
    <t>Construcción de un Centro Universitario Regional compuesto por cuatro edificaciones, en un área total de 12,279.30 mt² con las siguientes áreas: Edificio administrativo de 4,099.20 mt², un edificio de aulas, distribuidos en cuatro niveles de 7,830 mt², edificio de cafetería con 584.30 mt² cuadrados, edificio para albergar la biblioteca universitaria y un auditorio, de un nivel de 1,583.90 mt², tendrá también, espacios habilitados para laboratorios de química, física, biología e informática.</t>
  </si>
  <si>
    <t>17,245
estudiantes</t>
  </si>
  <si>
    <t>Proyectos de edificaciones Culturales</t>
  </si>
  <si>
    <t>RESTAURACIÓN DEL MONUMENTO FARO A COLÓN, MUNICIPIO SANTO DOMINGO ESTE, PROVINCIA SANTO DOMINGO.</t>
  </si>
  <si>
    <t>Avenida Faro a Colón, próximo al Parque Mirador del Este, Municipio
Santo Domingo Este, Provincia Santo Domingo</t>
  </si>
  <si>
    <t>18.478525,
-69.868322</t>
  </si>
  <si>
    <t>Restauración de las instalaciones internas de los diferentes niveles que cuenta esta edificación:
•1er. Nivel: áreas de exhibiciones de 42 países, la capilla y el mausoleo, oficinas administrativas;
•2do. y 3er. Nivel: salas de arte con pinturas del almirante Cristóbal Colón, Santo Domingo Histórico, África en América, Qatar, y la colección de la Liga Naval Dominicana, y oficinas administrativas;
•4to., 5to. y 6to. Nivel: donde están las colecciones de Patrimonio subacuático y salas de exhibiciones y espacios educativos, que cabe destacar que por más de 12 años han estado cerrados para el público.
•Áreas exteriores: áreas verdes, fuentes, se reintroducirá la ciclovía para mejorar la calidad de vida de los visitantes del entorno paisajístico del complejo.</t>
  </si>
  <si>
    <t xml:space="preserve"> 4,193 visitantes por semana, que equivale a 17,973 visitantes por mes
y un aproximado de 215,676 visitantes al año</t>
  </si>
  <si>
    <t>RESTAURACIÓN DE LOS TECHOS DE SIETE EDIFICACIONES COLONIALES EN LA CIUDAD COLONIAL, DISTRITO NACIONAL</t>
  </si>
  <si>
    <t xml:space="preserve">	PANTEÓN NACIONAL</t>
  </si>
  <si>
    <t>Calle Las Damas, Zona Colonial, Distrito Nacional</t>
  </si>
  <si>
    <t>18.475089,
-69.883262</t>
  </si>
  <si>
    <t>Restauración de siete (7) techos  de edificaciones coloniales de la Ciudad Colonial, empleando una técnica adecuada para construcciones antiguas, tales como el uso de materiales compatibles con  dicho tipo de construcciones  para lograr que los monumentos históricos mantengan las propiedades originales, y mantengan buenas condiciones por un periodo prolongado</t>
  </si>
  <si>
    <t>250,000 visitantes de la Ciudad Colonial por año</t>
  </si>
  <si>
    <t>MUSEO DE LAS CASAS REALES</t>
  </si>
  <si>
    <t>Calle Mercedes, Zona Colonial, Distrito Nacional</t>
  </si>
  <si>
    <t>18.475988,
-69.883205</t>
  </si>
  <si>
    <t>MUSEO DE LA FORTALEZA</t>
  </si>
  <si>
    <t>18.473397,
-69.881699</t>
  </si>
  <si>
    <t>SNIPs</t>
  </si>
  <si>
    <t>Proyectos</t>
  </si>
  <si>
    <t>TOTAL</t>
  </si>
  <si>
    <t>Aprobado por:</t>
  </si>
  <si>
    <t>Construcción de un centro hospitalario de especialidades médicas con una extensión de 36,850.00 Mts² con capacidad para 325 camas para internamiento y que sumarán al sistema 30 camas de cuidados intensivos a la región Nordestana de las cuales 20 camas para cuidados intensivos para adultos y 10 neonatal y pediátrica.</t>
  </si>
  <si>
    <t>MEJORAMIENTO DE 100,000 VIVIENDAS EN LA REPÚBLICA DOMINICANA</t>
  </si>
  <si>
    <t>Mejoramiento y/o reconstrucción de las viviendas por componentes como son: techo, paredes, piso, puertas, ventanas o la ampliación de alguna habitación, así como la construcción total de la vivienda realizada en el mismo lugar donde se encontraba originalmente.</t>
  </si>
  <si>
    <t>100,000 familias de ingresos mínimos y en extrema pobreza, teniendo unas 317,000 personas favorecidas pertenecientes a este segmento poblacional a nivel nacional.</t>
  </si>
  <si>
    <t>CONSTRUCCIÓN DE UNIDAD TRAUMATOLOGICA Y DE EMERGENCIA EN EL HOSPITAL GENERAL NUESTRA SENORA DE LA ALTAGRACIA PROVINCIA LA ALTAGRACIA</t>
  </si>
  <si>
    <t>Sistema integral de urgencias compuesto por  unidad traumatológica, dotada del equipamiento necesario y con el personal entrenado para la correcta atención a las emergencias.</t>
  </si>
  <si>
    <t>CONSTRUCCIÓN UNIDAD TRAUMATOLOGICA Y DE EMERGENCIA EN HOSPITAL LUIS BOGAERT PROVINCIA VALVERDE</t>
  </si>
  <si>
    <t>Calle Juan XXIII esq. Calle José Ramón Payán #175, Hospital General y de Especialidades Nuestra Señora de La Altagracia, Municipio Higüey, Provincia La Altagracia</t>
  </si>
  <si>
    <t>18.619854,
-68.716974</t>
  </si>
  <si>
    <t>Calle Vega Alta #1, esquina Duarte, Hospital Regional Luís L. Bogaert, Municipio Santa Cruz de Mao, Provincia Valverde</t>
  </si>
  <si>
    <t>19.538953,
-71.081753</t>
  </si>
  <si>
    <t>250 pacientes (capacidad de atención máxima por día)</t>
  </si>
  <si>
    <t>HOSPITAL REGIONAL SAN VICENTE DE PAUL</t>
  </si>
  <si>
    <t>CONSTRUCCIÓN CIUDAD JUDICIAL MUNICIPIO SANTO DOMINGO OESTE, PROVINCIA SANTO DOMINGO</t>
  </si>
  <si>
    <t>Avenida Prolongación 27 de Febrero #100, Las Caobas, Municipio Santo Domingo Oeste, Provincia Santo Domingo</t>
  </si>
  <si>
    <t>18.480703,
-69.996224</t>
  </si>
  <si>
    <t>El proyecto consiste en la construcción de una Ciudad Judicial en Santo Domingo Oeste, en la cual se construirán, espacios para el Poder Judicial, el Ministerio Publico, la Defensa Publica y la Policía Nacional. Además, parqueos públicos.</t>
  </si>
  <si>
    <t>290,150 personas que requieren algún servicio judicial residentes en el Municipio Santo Domingo Oeste</t>
  </si>
  <si>
    <t>CONSTRUCCIÓN Y EQUIPAMIENTO DEL CENTRO DE DIAGNÓSTICO Y ATENCIÓN PRIMARIA EN MANOGUAYABO, MUNICIPIO SANTO DOMINGO OESTE, PROVINCIA SANTO DOMINGO</t>
  </si>
  <si>
    <t>Ciudad Juan Bosch, Municipio Santo Domingo Este, Provincia Santo Domingo</t>
  </si>
  <si>
    <t>18.484721,
-69.751333</t>
  </si>
  <si>
    <t>Construcción de un (1) centro de salud del primer nivel de atención médica, con un área total de 748.00 Mts² de construcción. Contará con cinco (5) consultorios de las especialidades de medicina interna, pediatría, ginecología, psicología  y  odontología.  Además  de  área  de  información,  emergencias,  sala  de  espera, farmacia, salón de reuniones, baños comunes, área de almacén, área de consultas, área de vacunación, área de laboratorio, área de diagnósticos por imágenes.</t>
  </si>
  <si>
    <t>41,250 pacientes, que es la capacidad máxima de atenciones médicas que puede ofrecer por día.</t>
  </si>
  <si>
    <t>CONSTRUCCIÓN DE 250 VIVIENDAS EN LA PROVINCIA SAN PEDRO DE MACORÍS</t>
  </si>
  <si>
    <t>Construcción de 80 Apartamentos de 72.60m2.  Apartamentos con sala-comedor, cocina, tres habitaciones, baño, área de lavado, balcón y verja perimetral, dotados de los servicios básicos e infraestructura.</t>
  </si>
  <si>
    <t>80 familias de ingresos bajos, favoreciendo directamente a 400 personas residentes en los Municipios San José de Los Llanos y Ramón Santana.</t>
  </si>
  <si>
    <t>Programa: Cambio de Piso de Tierra por Piso de Cemento</t>
  </si>
  <si>
    <t>MEJORAMIENTO EN CAMBIO DE 25,000 PISOS DE TIERRA POR PISO DE CEMENTO A NIVEL NACIONAL</t>
  </si>
  <si>
    <t>Mejorar 25,000 viviendas mediante el cambio de piso tierra por piso de cemento a nivel nacional.</t>
  </si>
  <si>
    <t>25,000 familias de ingresos mínimos, favoreciendo directamente a 125,000 personas residentes en la República Dominicana, quienes por su condición socioeconómica requieren de una especial atención.</t>
  </si>
  <si>
    <t>Proyectos de edificaciones Religiosas</t>
  </si>
  <si>
    <t>CONSTRUCCIÓN EDIFICIO PARA HABITACIONES Y ESTRUCTURA DEL TECHO DE LA CANCHA DEL CEFIJUFA, MUNICIPIO SANTO DOMINGO ESTE.</t>
  </si>
  <si>
    <t>Autopista Juan Pablo II, Carretera Santo Domingo-Samaná, Municipio Santo Domingo Este, provincia Santo Domingo</t>
  </si>
  <si>
    <t>18.49429,
-69.729787</t>
  </si>
  <si>
    <t>Edificación con un área de construcción 2,775.30 Mts², constará con:
• Edifico de 60 habitaciones distribuidas en tres (3) niveles 
• Semisótano con capacidad para 200 personas
• Áreas Exteriores y Servicios 
• Auditorio en estructura 
• Baños interiores y exteriores
Y un techado de una cancha de Basketball  con un área de 1551.82 Mt².</t>
  </si>
  <si>
    <t>15,000 Habitantes del municipio de Santo Domingo Este, el 52% son mujeres y el 48% son hombres.</t>
  </si>
  <si>
    <t>CONSTRUCCIÓN IGLESIA EN MONTE GRANDE, PROVINCIA BARAHONA</t>
  </si>
  <si>
    <t>Poblado Montegrande, Municipio Santa Cruz de Barahona, Provincia Barahona</t>
  </si>
  <si>
    <t>Construcción de una iglesia con 262.40 mts²: gran salón, altar, sacristía, oficina del párroco, baño, campanario y jardinería.</t>
  </si>
  <si>
    <t>200 feligreses (capacidad máxima de plazas en la Parroquia)</t>
  </si>
  <si>
    <t>CONSTRUCCIÓN DE 80 VIVIENDAS EN EL SECTOR LOS RIOS, DISTRITO NACIONAL</t>
  </si>
  <si>
    <t>REPARACIÓN DEL HOGAR DE ANCIANOS SAN FRANCISCO DE ASÍS, DISTRITO NACIONAL</t>
  </si>
  <si>
    <t>Avenida Prolongación Independencia, KM 11, Distrito Nacional</t>
  </si>
  <si>
    <t>18,475309,
-69,813362</t>
  </si>
  <si>
    <t>Reparación de piso de hormigón y techo de aluzinc en área de lavandería. Se dará prioridad al parque que lo utilizan para actividades y recreación de los usuarios, se reforzará la seguridad perimetral reemplazando los alambres de trinchera, se van a reparar los techos ya que el problema de filtraciones es de gravedad y también se va a evaluar y reparar sistema de suministro y bombeo de agua.
También de vital importancia para mejorar la movilidad dentro del centro se van a reparar las aceras y contenes, se va a suministrar sistema contra incendio, pintar zonas afectadas por filtraciones y colocar rampas ya que la mayoría de sus usuarios usan sillas de ruedas.</t>
  </si>
  <si>
    <t>300 adultos mayores acogidos en el Hogar de Ancianos San Francisco de Asís</t>
  </si>
  <si>
    <t>CONSTRUCCIÓN DE 12 VIVIENDAS EN EL DISTRITO MUNICIPAL LAS LAGUNAS, PROVINCIA ESPAILLAT</t>
  </si>
  <si>
    <t>Distrito Municipal Las Lagunas, Provincia Espaillat</t>
  </si>
  <si>
    <t xml:space="preserve">Construcción de dos edificios de 6 apartamentos económicos de 3 niveles con 56Mts² de construcción, con sala-comedor, cocina, dos Habitaciones, baño, área de lavado y balcón, dotados también de los servicios de infraestructura tales como: electrificación externa, abastecimiento de agua potable y construcción de calle, parqueo y asfaltado. </t>
  </si>
  <si>
    <t>12 familias de ingresos
bajos equivalentes a 38 residentes en el Municipio Moca, Provincia Espaillat</t>
  </si>
  <si>
    <t>REHABILITACIÓN CASA DE LA CULTURA DE EL SEIBO, MUNICIPIO EL SEIBO, PROVINCIA EL SEIBO</t>
  </si>
  <si>
    <t>Programación de la Ejecución Física (meses)</t>
  </si>
  <si>
    <t>27,563 personas del Sub-Barrio de la Yuca en el Sector Los Ríos.</t>
  </si>
  <si>
    <t>Construcción de 12 Edificios tipo 3H, de 3 niveles con un total de 72 apartamentos de 65.00 mts², cada apartamento cuenta con 3 dormitorios sala, comedor, cocina, baño y área de lavado. Y 1 Edificio tipo 2H, de 4 niveles con un total de 8 apartamentos de 65.00 mts², cada apartamento cuenta con 2 dormitorios, sala, comedor, cocina, baño y área de lavado. Este proyecto contará además con los servicios básicos de infraestructura, que incluyen: abastecimiento de agua potable, disposición de aguas servidas, tratamiento y disposición final de aguas residuales, sistema drenaje pluvial, electricidad primaria exterior, calles, aceras, contenes, depósitos de basura, parqueos, áreas verdes y área institucional.</t>
  </si>
  <si>
    <t>Avenida Manuela Diez, Municipio El Seibo, Provincia de El Seibo</t>
  </si>
  <si>
    <t>19,365 jóvenes y niños que utilizarían el espacio para su formación y actividades culturales.</t>
  </si>
  <si>
    <t>18.767472,
-69.037500</t>
  </si>
  <si>
    <t>Terminación de la construcción de la Casa de la Cultura de El Seibo. Este conjunto de edificaciones esta conformada de tres facilidades con un área total de 8,500.00 Mt²  dividida en: 
•Edificio Biblioteca y Escuela de Arte con un área de 83.24 Mt²
•Edificio Museo y Sala de Música  con un área de 115.30 Mt²
•Edificio Auditorio y Sótano con un área de 504.33 Mt²
En la parte exterior se acondicionarán las áreas verdes, dos (02) áreas de estacionamientos, una caseta de bomba, una caseta de basura, caseta de planta, una garita de seguridad y la verja perimetral.</t>
  </si>
  <si>
    <t>Sin definir</t>
  </si>
  <si>
    <t>Municipio Ramón Santana, Provincia San Pedro de Macorís</t>
  </si>
  <si>
    <t>Municipios San José de Los Llanos, Provincia San Pedro de Macorís</t>
  </si>
  <si>
    <t>CONSTRUCCIÓN DE 200 VIVIENDAS EN EL MUNICIPIO SAN FERNANDO DE MONTECRISTI, PROVINCIA MONTECRISTI</t>
  </si>
  <si>
    <t>El Bolsillo, Municipio Las Matas de Santa Cruz, Provincia Montecristi</t>
  </si>
  <si>
    <t>19.654387,
-71.506756</t>
  </si>
  <si>
    <t>200 familias pertenecientes a sectores de ingresos bajos, beneficiando directamente a 700 personas residentes   en el Municipio San Fernando de Montecristi, Provincia Montecristi</t>
  </si>
  <si>
    <t>CONSTRUCCIÓN DE 200 VIVIENDAS EN LA PROVINCIA SANTIAGO RODRÍGUEZ</t>
  </si>
  <si>
    <t>Carretera 31, Municipio San Ignacio de Sabaneta, Provincia Santiago Rodríguez</t>
  </si>
  <si>
    <t>19.492708,
-71.32706</t>
  </si>
  <si>
    <t>Construcción de 80 Apartamentos de 72.60m2. Apartamentos con sala-comedor, cocina, tres habitaciones, baño, area de lavado, balcón, cancha, parque recreativo y verja perimetral.</t>
  </si>
  <si>
    <t>80 familias de ingresos bajos, favoreciendo directamente a 400 personas residentes en el Municipio San Ignacio de Sabaneta, Provincia Santiago Rodríguez</t>
  </si>
  <si>
    <t>CONSTRUCCIÓN DE 48 VIVIENDAS EN EL MUNICIPIO LAS MATAS DE FARFÁN, PROVINCIA SAN JUAN</t>
  </si>
  <si>
    <t>Carretera Sánchez, Municipio Las Matas de Farfán, Provincia San Juan</t>
  </si>
  <si>
    <t xml:space="preserve">18.8764485,
-71.5020869. </t>
  </si>
  <si>
    <t>Construcción de 48 viviendas de 38.00 Mts², con un área total de construcción 14,104.66 Mt², e incluirá unas áreas comunes para los residentes.</t>
  </si>
  <si>
    <t>192 Residentes en el Municipio Las Matas de Farfán</t>
  </si>
  <si>
    <t>Unidades programadas en el año</t>
  </si>
  <si>
    <t>REPARACIÓN DE 8 LOTES DE VIVIENDAS EN EL SECTOR INVIVIENDA, MUNICIPIO SANTO DOMINGO ESTE, PROVINCIA SANTO DOMINGO</t>
  </si>
  <si>
    <t>18.507360,
-69.818707</t>
  </si>
  <si>
    <t>a Avenida Charles De Gaulle, entre la Carretera De Mendoza y la Carretera Mella, Sector Invivienda, Municipio Santo Domingo Este, Provincia Santo Domingo</t>
  </si>
  <si>
    <t>9,280 Personas que componen las 1,856 familias beneficiarias, con una dependencia por familia de 5 integrantes.</t>
  </si>
  <si>
    <t>Reparación de 8 Lotes de Viviendas en Sector Invivienda, Municipio Santo Domingo Este, Provincia Santo Domingo, el cual busca dotar de viviendas reparadas a familias de escasos recursos y bajos ingresos que carecen de fondos para realizar dichas reparaciones. Las edificaciones cuentan con un área de 75 Mt² cada una. Detallados de siguiente manera: Balcón frontal, sala y comedor, cocina, dormitorio principal, baño común, dormitorio secundario con espacio para 2 camas y área de lavado en la zona de la cocina, ventanas laterales y frontales, jardines exteriores. Beneficiará de manera directa a 1,856 familias, que suman en total 9,280 personas. En total el area de construcción será de 139,200 Mt².</t>
  </si>
  <si>
    <t>Obra</t>
  </si>
  <si>
    <t>CONSTRUCCIÓN DE LA CIUDAD SANITARIA DR. LUIS E. AYBAR, DISTRITO NACIONAL</t>
  </si>
  <si>
    <t>Calle Federico Bermúdez, Sector Mejoramiento Social, Distrito Nacional</t>
  </si>
  <si>
    <t>18.493858,
-69.890643</t>
  </si>
  <si>
    <t>Construcción de una infraestructura de varios edificios que conformarán la nombra Ciudad Sanitaria Dr. Luis E. Aybar, que contará con: Hospital Materno-Infantil con 7 niveles; Consultas Externas con 7 niveles; Hospital Clínico Quirúrgico con 6 niveles (34,500 Mts² Aprox.); Edificio de Imágenes Diagnósticas de CECANOT con 5 niveles (4,848 Mts² Aprox.); Edificio para Patología forense y morgue de 2 niveles (366 Mts² Aprox.); Edificio para planta de tratamiento de desechos médicos sólidos; Edificio para el Centro de Monitoreo y Seguridad de 2 niveles (311 Mts² Aprox.); Estacionamiento Soterrado de 3 niveles con 836 parqueos (51,108 Mts² Aprox.); todas estas edificaciones constarán con los sistemas de instalaciones técnicas (sanitarias, eléctricas, mecánicas, gases médicos, contra incendios) de última generación en el ámbito constructivo y de edificaciones de salud; así también, la readecuación de accesos, circulación interna y paisajismo.</t>
  </si>
  <si>
    <t>600,000 habitantes beneficiados directamente con el proyecto</t>
  </si>
  <si>
    <t>Equipamiento</t>
  </si>
  <si>
    <t>Diseño</t>
  </si>
  <si>
    <t>RECONSTRUCCIÓN ZONA DE FACTURACIÓN HOSPITAL DR. ROBERT REID CABRAL, DISTRITO NACIONAL</t>
  </si>
  <si>
    <t>Avenida Independencia No. 2 esquina Abraham Lincoln, Distrito Nacional.</t>
  </si>
  <si>
    <t>18.45229,
-69.92385</t>
  </si>
  <si>
    <t>Reconstrucción general del área de facturación del Hospital Infantil Dr. Robert Reid Cabral. Serán instalados nuevos asientos, reconstruidos los baños, construidas mayor cantidad de ventanillas de caja, mejor iluminación, mejor ambientación, limpieza general y pintura.</t>
  </si>
  <si>
    <t>205,325 personas que facturan un servicio en el Hospital Robert Reid Cabral anualmente.</t>
  </si>
  <si>
    <t>AMPLIACIÓN  EDIFICIO ROGELIO LAMARCHE UASD, DISTRITO NACIONAL.</t>
  </si>
  <si>
    <t>Calle Paseo de los Médicos esquina Independencia, Zona Universitaria, Santo Domingo,  Distrito Nacional</t>
  </si>
  <si>
    <t>18.455204,
-69.921420</t>
  </si>
  <si>
    <t xml:space="preserve">Ampliación del Edificio Rogelio Lamarche de la Universidad Autónoma de Santo Domingo de la cual busca disponer de los espacios hábiles disponible que cuenta el centro para una mayor capacidad en la prestación de educación superior. Contará con 12 aulas por nivel, 4 baños distribuidos en los dos niveles, tendrá un salón de conferencia, un salón de profesores, 1 oficina, instalación de los equipos y mobiliario para el segundo nivel solamente. En el 1er nivel se trabajará con la Jardinería, Verja Perimetral, bancos de concretos alrededor de árboles, Remozamiento del parqueo, nuevos registros de aguas negras, remozamiento de los baños existentes del primer piso. reestructuración de la parte eléctrica. En ambos niveles se implementará un sistema de aire acondicionado con consolas. </t>
  </si>
  <si>
    <t>40,652 población de nuevos ingresos de la UASD anual</t>
  </si>
  <si>
    <t>CONSTRUCCIÓN DEL EDIFICIO MULTIUSOS DE LA UNIVERSIDAD CATÓLICA SANTO DOMINGO, DISTRITO NACIONAL</t>
  </si>
  <si>
    <t>Avenida Bolívar #902, Ensanche La Julia, Distrito Nacional</t>
  </si>
  <si>
    <t>18.462680,
-69.922567</t>
  </si>
  <si>
    <t>Construcción del Edificio Multiusos de la Universidad Católica Santo Domingo en el Distrito Nacional, con un área total de 2,141.00 Mt².</t>
  </si>
  <si>
    <t>6,350 empleados de la
cooperativa universitaria,
los docentes y estudiantes
de la Universidad Católica
Santo Domingo</t>
  </si>
  <si>
    <t>HUMANIZACIÓN DEL SISTEMA PENITENCIARIO DE LA REPÚBLICA DOMINICANA</t>
  </si>
  <si>
    <t>Elevar la calidad de los programas dirigidos a la reeducación de los internos,  los cuales se desarrollan en los Centros de Corrección y Rehabilitación, a través de la modernización de la infraestructura física y tecnológicas de estos recintos se pueden desarrollar de manera más adecuada las actividades formativas, técnicas, laborales recreativas, deportivas y terapéuticas que se requieren para el logro de los objetivos del sistema.</t>
  </si>
  <si>
    <t>Avenida Laureano Canto, Sector Villa Visan, Municipio San Pedro de Macorís, Provincia San Pedro de Macorís</t>
  </si>
  <si>
    <t>18.47002,
-69.30928</t>
  </si>
  <si>
    <t>1,118 personas privadas de libertad.</t>
  </si>
  <si>
    <t>Carretera Sánchez, Distrito Municipal Pedro Corto, Municipio San Juan de La Maguana, Provincia San Juan</t>
  </si>
  <si>
    <t>18.846444,
-71.393222</t>
  </si>
  <si>
    <t>960 internos.</t>
  </si>
  <si>
    <t>CONSTRUCCIÓN DESTACAMENTO POLICIAL EL CAFÉ, MUNICIPIO SANTO DOMINGO OESTE, PROVINCIA SANTO DOMINGO</t>
  </si>
  <si>
    <t>Calle 1ra, Villas del Café, Sector Café de Herrera, Municipio Santo Domingo Oeste, Provincia Santo Domingo</t>
  </si>
  <si>
    <t>18.437942,
-69.998852</t>
  </si>
  <si>
    <t>Construcción de una edificación de dos niveles que contempla una cárcel para hombres y otra para mujeres, baños, depósito de armas, depósito de pruebas, oficina para el comandante, área de recepción, oficina comunitaria, oficina para investigaciones, cocina-comedor, dormitorios para los oficiales y alistados y una verja perimetral.</t>
  </si>
  <si>
    <t>31,921 residentes del Sector del Café de Herrera.</t>
  </si>
  <si>
    <t>Terreno</t>
  </si>
  <si>
    <t>MUSEO DE LAS ATARAZANAS REALES (0054)</t>
  </si>
  <si>
    <t>Calle La Atarazana, Zona Colonial, Distrito Nacional</t>
  </si>
  <si>
    <t>18.478133,
-69.883047</t>
  </si>
  <si>
    <t>ALCÁZAR DE COLON (0056)</t>
  </si>
  <si>
    <t>18.477568,
-69.882710</t>
  </si>
  <si>
    <t xml:space="preserve">RESTAURACIÓN CUBIERTAS MUSEO CASA DE TOSTADO, CIUDAD COLONIAL, DISTRITO NACIONAL	</t>
  </si>
  <si>
    <t>Calle Arzobispo Meriño, esquina Calle Padre Billini, Ciudad Colonial, Distrito Nacional</t>
  </si>
  <si>
    <t>18.471962,
-69.884253</t>
  </si>
  <si>
    <t>Restauración general de las instalaciones del Museo Casa de Tostado con la finalidad de elevar su valor cultural, específicamente la intervención de la cubierta (techo).</t>
  </si>
  <si>
    <t>68,200 visitante que recibe anualmente el museo.</t>
  </si>
  <si>
    <t>CONSTRUCCIÓN EDIFICIO PARA SALONES PARROQUIALES, PARROQUIA STELLA MARIS, MUNICIPIO SANTO DOMINGO ESTE</t>
  </si>
  <si>
    <t>Reparto Los Tres Ojos, Municipio Santo Domingo Este, Provincia Santo Domingo</t>
  </si>
  <si>
    <t>18.477486,
-69.831284</t>
  </si>
  <si>
    <t>Construcción de un edificio de tres niveles, área de construcción: 2,594.41 Mt². Primer nivel: dos salones A y B con escenarios, oficina pastoral, secretariado y cocina, baños exteriores (hombre y mujer). Segundo nivel: salón con escenario, cabina, sacristía con baño. Tercer nivel:  tres salones y baños (hombre y mujer).</t>
  </si>
  <si>
    <t>1,000 feligreses y personas que integran la comunidad</t>
  </si>
  <si>
    <t>CONSTRUCCIÓN DE TEMPLOS, CASAS CURIALES Y OFICINAS PARROQUIALES, PROVINCIA SANTO DOMINGO</t>
  </si>
  <si>
    <t>Avenida Hermanas Mirabal No.55 Sector Santa Cruz, Barrio Villa Mella, Municipio Santo Domingo Este</t>
  </si>
  <si>
    <t>Construcción de 13 iglesias tipos de 410 Mt² c/u y 1 convento de 310.60Mt², desarrollados en diferentes terrenos de la Provincia Santo Domingo.</t>
  </si>
  <si>
    <t>512 feligreses por templo (capacidad máxima de plazas por templo)</t>
  </si>
  <si>
    <t>CONSTRUCCIÓN TEMPLOS, CASAS CURIALES Y OFICINAS PARROQUIALES, PROVINCIA MONTE PLATA</t>
  </si>
  <si>
    <t>Majagual, Municipio Sabana Grande Boyá, Provincia Monte Plata.</t>
  </si>
  <si>
    <t>Construcción de 3 iglesias tipos de 410 Mt² c/u, desarrollados en diferentes terrenos de la Provincia Santo Domingo.</t>
  </si>
  <si>
    <t>Localidad de Los Botados, Municipio Yamasá, Provincia Monte Plata</t>
  </si>
  <si>
    <t>REMODELACIÓN CENTRO DE CONVENCIONES Y EVANGELIZACIÓN MONSEÑOR REYNALDO CONNORS, MUNICIPIO SAN JUAN DE LA MAGUANA, PROVINCIA SAN JUAN</t>
  </si>
  <si>
    <t>Calle San Juan Bautista # 42, Municipio San Juan de la Maguana, Provincia San Juan</t>
  </si>
  <si>
    <t>18.805429,
-71.225790</t>
  </si>
  <si>
    <t>Terminación de la obra inconclusa, la cual consisten en el mejoramiento de los
pisos, escalinatas, baños, aparatos sanitarios, puertas y ventanas, puertas corredizas, iluminación eléctrica y
electricidad en general al igual que todo lo relacionado a la climatización de los módulos administrativos.</t>
  </si>
  <si>
    <t>26,435 visitantes de la Diócesis de San Juan, estudiantes del Colegio Padre Guido Gildea y demás jóvenes de las comunidades aledañas, se estiman que el 20% de la población residente en la zona serán impactadas con el proyecto</t>
  </si>
  <si>
    <t>Calle Toribio Montaño, Sector Mata San Juan, Municipio Santo Domingo Norte</t>
  </si>
  <si>
    <t>Calle General Modesto Díaz esquina Marcos Rosario, Urbanización Máximo Gomez, Sector Villa Mella, Municipio Santo Domingo Norte</t>
  </si>
  <si>
    <t>Calle Juan Evangelista Jiménez No.74, Barrio Mejoramiento Social, Distrito Nacional</t>
  </si>
  <si>
    <t>Calle Prolongación No.28, Sector Mata Los Indios, Villa Mella, Municipio Santo Domingo Norte</t>
  </si>
  <si>
    <t>Calle Pedro Alejandro Pina No. 2, Urbanización Los Prados de San Luis, Municipio Santo Domingo Este</t>
  </si>
  <si>
    <t>Calle 10 esquina 9, Sector Mirador Norte, Barrio Guarícano, Municipio Santo Domingo Norte</t>
  </si>
  <si>
    <t>Calle Sender No.15, Los Alpes IV, frente al Residencial Colonial, Sector Arroyo Hondo II, Distrito Nacional</t>
  </si>
  <si>
    <t>Calle Euclides Morillo No. 69 al lado de la UNPHU, Sector Arroyo Hondo, Distrito Nacional</t>
  </si>
  <si>
    <t>Calle No. 47, frente al Play Bello Campo,Sector Mi Sueño Segundo, Municipio Santo Domingo Este</t>
  </si>
  <si>
    <t>Calle Principal, Sector Zeuta, Barrio Altos de Sabana Perdida, Sabana Perdida, Municipio Santo Domingo Norte</t>
  </si>
  <si>
    <t>Manzana 23, al lado de la Escuela Japón, Sector Villa Liberación, Municipio Santo Domingo Este</t>
  </si>
  <si>
    <t>Calle Principal, Barrio La Caleta, Municipio Santo Domingo Este</t>
  </si>
  <si>
    <t>Sector Los Alpes IV, Municipio Santo Domingo Este</t>
  </si>
  <si>
    <t>Distrito Municipal Gonzalo, Municipio Sabana Grande de Boyá, Provincia de Monte Plata.</t>
  </si>
  <si>
    <t xml:space="preserve">CONSTRUCCIÓN ESTADIO DE BASEBALL BEBECITO DEL VILLAR, BONAO, PROV. MONSEÑOR NOUEL	</t>
  </si>
  <si>
    <t>Calle Jaragua esquina Calle Privada, Ensanche Libertad, Bonao, Provincia Monseñor Nouel</t>
  </si>
  <si>
    <t>18.931860,
-70.397257</t>
  </si>
  <si>
    <t>Construcción de un (1) estadio de baseball en el Municipio Bonao de la Provincia Monseñor Nouel, con un área de construcción de 14,506.10 Mts²</t>
  </si>
  <si>
    <t>7,520 jóvenes (Edad: 8 a 21 años) que están inscritos en ligas de béisbol privadas/públicas.</t>
  </si>
  <si>
    <t>REPARACIÓN TECHO HIPÓDROMO V CENTENARIO, MUNICIPIO SANTO DOMINGO ESTE, PROVINCIA SANTO DOMINGO</t>
  </si>
  <si>
    <t>Km14 Autopista Las Américas, Santo Domingo Este</t>
  </si>
  <si>
    <t>18.478811,
-69.774656</t>
  </si>
  <si>
    <t>Reparación general del techo del Hipódromo V Centenario: desmonte de los techos de aluzinc deteriorados y sustitución por aluzinc nuevos (4,779.50 Mt² de Aluzinc).</t>
  </si>
  <si>
    <t>25,150 personas correspondientes a la población amante de las carreras, los empleados del hipódromo y empleados indirectos de las actividades hípicas.</t>
  </si>
  <si>
    <t>RECONSTRUCCIÓN DEL ESTADIO DE BEISBOL CRISTO REDENTOR EN EL SECTOR LOS GIRASOLES, DISTRITO NACIONAL</t>
  </si>
  <si>
    <t>Av. Monumental próximo a la calle 2 del Sector Los Girasoles del Distrito Nacional</t>
  </si>
  <si>
    <t>18.51525,
-69.986666</t>
  </si>
  <si>
    <t>Remodelación completa de sus instalaciones con un área de construcción de 5,650.00 Mts²</t>
  </si>
  <si>
    <t>1,250 Jóvenes que están inscritos en ligas de béisbol privadas/públicas.</t>
  </si>
  <si>
    <t>Obra Terminada</t>
  </si>
  <si>
    <t>Proyecto concluido y entregado.
Agosto 2023</t>
  </si>
  <si>
    <t>Diseño Terminado</t>
  </si>
  <si>
    <t>DESCRIPICÓN DE PROYECTOS MIVHED AÑO 2025</t>
  </si>
  <si>
    <t>Presupuesto 2025</t>
  </si>
  <si>
    <t>Julio 2025</t>
  </si>
  <si>
    <t>IGLESIA Y CONVENTO DE LOS DOMINICOS</t>
  </si>
  <si>
    <t>MUSEO DE LA CATEDRAL</t>
  </si>
  <si>
    <t xml:space="preserve">REPARACIÓN HOSPITALES DE LA PROVINCIA SANTO DOMINGO   </t>
  </si>
  <si>
    <t>AMPLIACIÓN DEL PABELLÓN HOGAR ÁNGELES FELICES, MUNICIPIO PEDRO BRAND, PROVINCIA SANTO DOMINGO</t>
  </si>
  <si>
    <t>FORTALECIMIENTO DE LA INFRAESTRUCTURA SANITARIA DEL SISTEMA NACIONAL DE SALUD EN LA REPÚBLICA DOMINICANA</t>
  </si>
  <si>
    <t>CONSTRUCCIÓN DE CENTRO DIAGNÓSTICO Y ATENCIÓN PRIMARIA EN CIUDAD MODELO, SANTO DOMINGO NORTE , PROVINCIA SANTO DOMINGO</t>
  </si>
  <si>
    <t xml:space="preserve">CONSTRUCCIÓN DEL CLUB DEPORTIVO LOS JARDINES DEL NORTE, DISTRITO NACIONAL </t>
  </si>
  <si>
    <t>RECONSTRUCCIÓN ESTADIO DE SOFTBALL LOS MAMEYES  MUNICIPIO  SANTO DOMINGO ESTE, PROVINCIA SANTO DOMINGO</t>
  </si>
  <si>
    <t>REMODELACIÓN ESTADIO OLÍMPICO FÉLIX SÁNCHEZ, DISTRITO NACIONAL</t>
  </si>
  <si>
    <t>REPARACIÓN DE INSTALACIONES DEPORTIVAS DEL CENTRO OLÍMPICO JUAN PABLO DUARTE,DISTRITO NACIONAL.</t>
  </si>
  <si>
    <t>REPARACIÓN DE 12 INSTALACIONES DEPORTIVAS DEL CENTRO OLÍMPICO JUAN PABLO DUARTE, DISTRITO NACIONAL</t>
  </si>
  <si>
    <t>FEDERACIÓN DE AJEDREZ</t>
  </si>
  <si>
    <t>CANCHAS ABIERTAS DE BASKETBALL</t>
  </si>
  <si>
    <t>JUDO</t>
  </si>
  <si>
    <t>KARATE</t>
  </si>
  <si>
    <t>LUCHA OLÍMPICA</t>
  </si>
  <si>
    <t>PABELLON DE LA FAMA DEL DEPORTE DOMINICANO</t>
  </si>
  <si>
    <t>RACQUETBOL</t>
  </si>
  <si>
    <t>VILLA ATLÉTICA</t>
  </si>
  <si>
    <t>VOLEIBOL DE PLAYA</t>
  </si>
  <si>
    <t>UNIDAD MÉDICA DEPORTIVA</t>
  </si>
  <si>
    <t>PISTA DE CALENTAMIENTO (GYM Y VILLA)</t>
  </si>
  <si>
    <t>ÁREA DE TENIS</t>
  </si>
  <si>
    <t>REPARACIÓN INSTALACIONES DEPORTIVAS PARQUE MIRADOR DEL ESTE, SANTO DOMINGO ESTE</t>
  </si>
  <si>
    <t>CONSTRUCCIÓN DE LA IGLESIA MANADA PEQUEÑA, MUNICIPIO CABRAL, PROVINCIA BARAHONA</t>
  </si>
  <si>
    <t>CONSTRUCCIÓN  IGLESIA SAN FRANCISCO DE ASÍS, MUNICIPIO HIGÜEY, PROVINCIA LA ALTAGRACIA</t>
  </si>
  <si>
    <t>REPARACIÓN DEL HOGAR DE ANCIANOS DIVINA PROVIDENCIA, MUNICIPIO HIGÜEY, PROVINCIA LA ALTAGRACIA</t>
  </si>
  <si>
    <t>RECONSTRUCCIÓN DEL CENTRO PSICOSOCIAL EMAUS, MUNICIPIO HIGÜEY, PROVINCIA LA ALTAGRACIA</t>
  </si>
  <si>
    <t>REHABILITACIÓN DEL CENTRO PSICOSOCIAL MOCA, MUNICIPIO MOCA, PROVINCIA ESPAILLAT</t>
  </si>
  <si>
    <t>CONSTRUCCIÓN SEDE DE LA JUNTA DEL DISTRITO MUNICIPAL SANTIAGO OESTE, PROVINCIA SANTIAGO</t>
  </si>
  <si>
    <t>Equipo</t>
  </si>
  <si>
    <t>CONSTRUCCIÓN CENTRO PREVENTIVO PARA MENORES EN EL DISTRITO MUNICIPAL PALMAREJO VILLA LINDA, MUNICIPIO LOS ALCARRIZOS, PROVINCIA SANTO DOMINGO</t>
  </si>
  <si>
    <t>CONSTRUCCIÓN EDIFICIO NUEVA SEDE CENTRAL DE LA POLICÍA NACIONAL EN EL DISTRITO NACIONAL</t>
  </si>
  <si>
    <t>CONSTRUCCIÓN CENTRO DE ACOPIO BIENES NACIONALES, SANTO DOMINGO NORTE</t>
  </si>
  <si>
    <t>CONSTRUCCIÓN DEL CENTRO DE ATENCIÓN Y PRIVACION DE LIBERTAD PROVISIONAL ANAMUYA, MUNICIPIO HIGÜEY, PROVINCIA LA ALTAGRACIA</t>
  </si>
  <si>
    <t>CONSTRUCCIÓN CENTRAL DE ENTRENAMIENTO E INVESTIGACION DE LA POLICIA NACIONAL (CEI-PN), MUNICIPIO PEDRO BRAND, PROVINCIA SANTO DOMINGO</t>
  </si>
  <si>
    <t xml:space="preserve">CONSTRUCCIÓN DEL PALACIO MUNICIPAL DE SAN RAFAEL DEL YUMA, PROVINCIA LA ALTAGRACIA </t>
  </si>
  <si>
    <t>REHABILITACIÓN DE EDIFICIO PARA LA NUEVA OFICINA DEL MINISTERIO ADMINISTRATIVO DE LA PRESIDENCIA, DISTRITO NACIONAL</t>
  </si>
  <si>
    <t>CONSTRUCCIÓN EDIFICIO DE AULAS PARA EL CENTRO DE CORRECCION Y REHABILITACION RAFEY , PROVINCIA SANTIAGO</t>
  </si>
  <si>
    <t xml:space="preserve">CONSTRUCCIÓN CENTRO UNIVERSITARIO REGIONAL UASD SANTO DOMINGO ESTE, PROVINCIA SANTO DOMINGO </t>
  </si>
  <si>
    <t>CONSTRUCCIÓN EDIFICIO DE AULAS PARA EL INSTITUTO POLICIAL DE EDUCACIÓN SUPERIOR, SECTOR LA FERIA, DISTRITO NACIONAL</t>
  </si>
  <si>
    <t>REMODELACIÓN DE LA CINEMATECA DOMINICANA, PLAZA DE LA CULTURA JUAN PABLO DUARTE, DISTRITO NACIONAL</t>
  </si>
  <si>
    <t>CONSTRUCCIÓN ACUEDUCTO Y ALCANTARILLADO, POBLADO MONTEGRANDE, PROVINCIA BARAHONA</t>
  </si>
  <si>
    <t>CONSTRUCCIÓN DEL EDIFICIO DE PARQUEOS DE LA DIRECCIÓN GENERAL DE IMPUESTOS INTERNOS (DGII), SECTOR GAZCUE, DISTRITO NACIONAL</t>
  </si>
  <si>
    <t xml:space="preserve">La ejecución del proyecto consiste en la reparación de los  hospitales (Provincial Dr. Vinicio Calventi, Dr. Elvira Echavarría Vda. Mendoza, El Almirante, Materno Infantil Boca Chica, Maternidad San Lorenzo de los Minas, Municipal de Villa Mella, Psiquiátrico Padre Billini y Subcentro de Engombe) de de la provincia Santo Domingo, con el objetivo de reparar las áreas de infraestructura básica e instalaciones requeridas para producir y ofrecer los servicios de salud con calidad a la población de la provincia Santo Domingo.   </t>
  </si>
  <si>
    <t>1,543,373 Habitantes de la Provincia Santo Domingo</t>
  </si>
  <si>
    <t>Este nuevo proyecto contará con diez (10) áreas con capacidad de albergar de 30 a 40 usuarios internos, salón de reuniones, almacenes, área común (comedor y estar), patio interior para el recreación de los usuarios internos, ampliación de los servicios (cocina y lavandería) y estación de enfermería, con un área total de 1,239.37 Mt² distribuido en 2 bloques.</t>
  </si>
  <si>
    <t>114 Pacientes</t>
  </si>
  <si>
    <t>Km 28 Autopista
Duarte, Municipio Pedro Brand,
Provincia Santo Domingo</t>
  </si>
  <si>
    <t>18.5650, -70.1003</t>
  </si>
  <si>
    <t>El producto principal del Proyecto es la creación de capacidades de los proveedores de salud pública y promover la capacidad de administración de la oferta que realiza el MISPAS. Conlleva principalmente (i) inversiones en infraestructura y equipo de salud que permitirán a los proveedores del SNS puedan obtener su certificación de habilitación por parte del MISPAS; (ii) inversiones para mejorar las DPS/DAS en términos de infraestructura y equipo, aumentar su capacidad de almacenamiento y distribución, y creación de capacidades al personal de MISPAS vinculado a estas dependencias; y como eje transversal (iii) reforzar los sistemas de información sanitaria y de las herramientas digitales de salud, para mejorar la capacidad de prestar servicios de salud pública de calidad, así como a fortalecer las funciones de administración y supervisión de la salud pública del MISPAS.
Su composición ha sido establecida por el Ministerio de Salud pública en, la reparación de unos 253 centros de primer nivel, construcción de 16 nuevos CPN y la reparación de dos hospitales.</t>
  </si>
  <si>
    <t>2,152,008  Población que puede ser atendida por las 271 intervenciones que serán realizadas por el proyecto.</t>
  </si>
  <si>
    <t xml:space="preserve">La construcción de dicho centro cuenta con un área 2,440.00 Mts² pero de construcción de 1,914.36 Mt² de infraestructura física, con cinco (5) consultorios de las especialidades de Medicina interna, Pediatría, Ginecología, Psicología y Odontología. Además de área de información, sala de espera, Farmacia, aérea de fisioterapia, salón de reuniones, área administrativa, baños, cuarto de almacén, área de vacunación, área de laboratorio, cuarto de data, cocina, deposito, vestidor, cuarto de lavado, área de diagnósticos por imágenes y parqueo. </t>
  </si>
  <si>
    <t>12,500 personas</t>
  </si>
  <si>
    <t>Santo Domingo Norte, RD. Calle Penetración Norte en el
mismo proyecto habitacional de Ciudad Modelo en el Municipio de Santo Domingo Norte</t>
  </si>
  <si>
    <t>18°34'24.4"N 69°56'41.4"W</t>
  </si>
  <si>
    <t xml:space="preserve">El producto del proyecto lo constituye la construcción del Club Deportivo Los Jardines del Norte en el sector de Los Jardines del Norte del Distrito Nacional , con un área de construcción de 2,611.22 Mts², donde la instalación contendrá una cancha de tenis, basquetbol y fútbol. </t>
  </si>
  <si>
    <t xml:space="preserve">5,912 Jóvenes que utilizarían las instalaciones </t>
  </si>
  <si>
    <t>calle jardines de los cerezos a la c. Jardines del edén del Sector Jardines del Norte del Distrito Nacional</t>
  </si>
  <si>
    <t>18°29'04.3"N 69°57'14.4"W</t>
  </si>
  <si>
    <t xml:space="preserve">El producto del proyecto lo constituye la reconstrucción del estadio de Softball Los Mameyes en el sector Los Mameyes del Municipio de Santo Domingo Este, la cual cuenta con un área de construcción de 9,350.59 Mts², en el cual está contemplado el play y la Casa Club.  El proyecto indicara la reconstrucción de : 
•	Dos Gradería 
•	Dos Área de Dugouts
•	Techo Metálico en graderías 
•	Nivelación del área de terreno del juego 
•	Baños
•	Reconstrucción de los Vestidores 
•	Reconstrucción de la Caseta de Planta Electrica 
•	Instalación de una Pizarra Electrónica de anotación
•	Instalación de un Sistema de riego por aspersión para campo deportivo
•	Instalación Drenaje interior tipo francés
•	Instalación eléctrica de alta tensión interconexión principal
•	Construcción de una Malla ciclónica en pared lateral y/o verja perimetral
•	Impermeabilización de la Casa Club y Techos Dogout. 
•	Mantenimiento del Pozo Séptico y pozo filtrante para desechos sanitarios
•	Parqueos
Equipamiento:
•	Pizarra electrónica de anotación para play de baseball / softball de 20 pies, 
•	Suministro de equipamiento para Play </t>
  </si>
  <si>
    <t>950 Personas que están inscritos en la Liga de Softball Los Mameyes</t>
  </si>
  <si>
    <t>C. El Edén 18 en el sector de Los Mameyes del Municipio de Santo
Domingo Este en la provincia de Santo Domingo</t>
  </si>
  <si>
    <t>18°28'28.7"N 69°51'51.3"W</t>
  </si>
  <si>
    <t>El proyecto consiste en reparacion general del Estadio realizando los trabajos siguientes, Detalle de los trabajos a realizar:
Primer nivel
Baños: remoción completa de baños, tanto en revestimientos de cerámicas y pisos, techos de plafón, electricidad, divisiones de baños y aparatos sanitarios, esto debido al gran deterioro que presentan. Para su adecuación, se restaurarán las instalaciones sanitarias de aguas negras y potable. Se revestirán nueva vez con cerámicas importadas, así como los pisos, se instalarán divisiones en fenólicos para inodoros y orinales y en las duchas con bloques de hormigón. Se instalarán aparatos sanitarios con fluxómetros, orinales con fluxómetros, tope de lavamanos en granitos importado, lavamanos de superficie en cerámica y mezcladora de lavamanos con sensores de movimiento. Se colocará plafón comercial en techos. Para la partida eléctrica se harán nuevas instalaciones eléctricas con la sustitución de los alambres y las luminarias, cambio de accesorios eléctricos en general.
En las áreas generales: debido a la condición críticas de las ventanas en celosía de aluminio y puestas, se están serán sustituidas por ventanas corredizas en cristal y aluminio. Cambio de malla en verjas perimetral
Electricidad: Se observan los alambres de manera superficial, luces dañadas, accesorios eléctricos deteriorados, se contempla la readecuación de todo el sistema eléctrico para ser llevado por canalización de tuberías PVC dentro de las paredes y pisos, cambiar todo el alambrado, cambiar los accesorios, tales como tomacorriente, interruptores, caja de breaker, etc. A mismo se trabajará el sistema de data de las instalaciones.
Pintura e impermeabilización: este presenta de manera notoria filtraciones importantes en sus instalaciones y grietas, por lo cual se procederá a realizar resanes en el pañete y en los techos, para luego impermeabilizar techos y paredes, y proceder con la pintura de base y la pintura de terminación.
Área de circulación peatonal: El estado actual del pavimento de las áreas de circulación peatonal es de un hormigon armado con grandes grietas, por lo cual se procederá a demoler, preparar la base y colocar un hormigon armado de calidad, con fibra estructural, malla electrosoldada y posteriormente pintura y sellador.
Segundo nivel
En el segundo nivel se contempla la desmantelación de quince mil asientos existentes, los cuales se encuentran estropeados. Se resanarán los pisos de gradas que se encuentran agrietados, le hará un mantenimiento general, pintura, impermeabilización y trabajos eléctricos.
Grada Norte, se removerán las gradas modulares en metal, para ser sustituidas por gradas en hormigon armado.
Grada Sur: se realizará una infraestructura que permitirá contar con la grada sur en el segundo nivel. Esta obra incluye fundaciones, elementos estructurales, terminación de superficie, pintura, entre otros.
Este segundo nivel contara con el cambio de más de veintiún mil asientos.</t>
  </si>
  <si>
    <t>206,000 Atletas, jovenes, niños y poblacion que ha uso de las instalaciones del Estadio</t>
  </si>
  <si>
    <t>Avenidas Máximo Gómez, John F. Kennedy,
Ortega y Gasset y 27 de febrero. 10122. Distrito Nacional.</t>
  </si>
  <si>
    <t>18°28′41.8″ N, 69°55′0.44″</t>
  </si>
  <si>
    <t>Reparación de instalaciones deportivas consideradas como prioritarias, en el Centro Olímpico Juan Pablo Duarte del Distrito Nacional: Pabellón de Combate (Boxeo), Pabellón de Esgrima, Pabellón de Taekwondo, Pabellón (centro) Acuático, Play de beisbol I, II y III, Play de Softball I y II, Ciclismo de Pista (Velódromo), Pabellón de Voleibol Viejo, Pabellón de Voleibol Nuevo, así también las áreas exteriores. Dichas instalaciones han sido consideradas como fundamentales para la celebración de los Juegos Centroamericanos y del Caribe del año 2026.</t>
  </si>
  <si>
    <t xml:space="preserve">El proyecto consiste en la reparación de las siguientes Instalaciones Deportivas:
Pabellón de Balonmano
Pabellón de Halterofilia
Campo de Tiro de Arco
Pabellón de Gimnasia
Pabellón de Tenis de Mesa
construcción del Pabellón de Patinaje
Exteriores
Entre los trabajos que serán realizados se identifican reparación techos, reparación general del sistema eléctrico, instalación de todos los accesorios de baños con cambio de cerámicas y pisos, reparación de puertas y ventanas. </t>
  </si>
  <si>
    <t xml:space="preserve">330,000 Atletas, niños, jóvenes y población general vinculada a las instalaciones Deportivas del Parque Mirador del Este </t>
  </si>
  <si>
    <t>zona Oriental de Santo Domingo al lado del Faro a Colón</t>
  </si>
  <si>
    <t>18°47′94 8″N 69°31′00″12</t>
  </si>
  <si>
    <t>El producto del proyecto lo constituye la reparación de 12 instalaciones deportivas en el Centro Olímpico Juan Pablo Duarte en el Distrito Nacional , en el cual busca mejorar las condiciones en que se cuenta las edificaciones para un mejor servicio para las personas que acuden ahí.  Estas instalaciones que se intervendrán:
FEDERACIÓN DE AJEDREZ
CANCHAS ABIERTAS DE BASKETBALL
JUDO 
KARATE
LUCHA OLÍMPICA
PABELLON DE LA FAMA DEL DEPORTE DOMINICANO
PISTA DE CALENTAMIENTO (GYM Y VILLA)
RACQUETBOL
TENIS 
VILLA ATLÉTICA
VOLEIBOL DE PLAYA
UNIDAD MÉDICA DEPORTIVA</t>
  </si>
  <si>
    <t xml:space="preserve">206,000 Atletas, jóvenes, niños y la población general que hace uso de las instalaciones del Centro Olímpico </t>
  </si>
  <si>
    <t>Construcción  de una infraestructura para  desarrollar las actividades de la Iglesia Manada Pequeña, municipio Cabral, provincia Barahona, la cual  contara con una infraestructura de 630 m2 de dos niveles con un sistema de construcción aporticada de hormigón armado, los muros de fachada y divisores serán en bloques de hormigón, con pisos de porcelanato importado, ventanas corredizas de cristal, puertas en roble, sistema sanitario, dos baños compuestos por inodoro y lavamanos, sistema eléctrico, verjas perimetrales. La iglesia esta diseña para una capacidad de 350 feligreses</t>
  </si>
  <si>
    <t>300 personas. población objetivo son las personas cristianas evangélicas que asisten regularmente a la iglesia</t>
  </si>
  <si>
    <t xml:space="preserve"> Entre las calles Padre Billini y Calle Independencia, municipio
Cabral, provincia Barahona, República Dominicana.</t>
  </si>
  <si>
    <t>18.249161, -71.219438</t>
  </si>
  <si>
    <t>El proyecto consiste en un templo religioso, con área multiusos o área de escenario, que es utilizada para presentar actividades religiosas propias del centro religioso.
Se realizará colocación de cerámica en los diferentes baños y demás áreas, colocación de impermeabilizante de membrana asfáltica en techos, instalación de puertas metálicas y ventanas, e instalación de aires acondicionados. El área de salón se realizará pañete en techo lite desk, portaje, iluminación eléctrica, tomacorrientes, interruptores, brillado de pisos.</t>
  </si>
  <si>
    <t>169 Personas católicas que visitan frecuentemente la iglesia</t>
  </si>
  <si>
    <t>Entre las calles Padre Billini y José Martí, municipio Higüey, provincia La
Altagracia, República Dominicana.</t>
  </si>
  <si>
    <t xml:space="preserve"> 18.608933, -68.706058</t>
  </si>
  <si>
    <t>El proyecto contempla la construcción en tuberías de 6 pulgadas con longitud de 341.92 metros, tuberías de 4 con longitud de 179.35 metros. Construcción de 3 pozos tubulares, electrificados y dotados de bombas sumergibles de 7.5hp, un tanque vitrificado para el almacenamiento de 480 metros cúbicos de agua. Una red de distribución de 7,971 metros de longitud. El sistema de drenaje dispondrá de 390 conexiones domiciliarias.</t>
  </si>
  <si>
    <t>2,376 Son las familias de las 4 comunidades que serán desalojadas por estar emplazadas en el área de influencia del Embalse de la Presa de Montegrande</t>
  </si>
  <si>
    <t>18` 31’ 09’’, 71` 01’ 20’’</t>
  </si>
  <si>
    <t>Monte Grande, Barahona.</t>
  </si>
  <si>
    <t>18.467037071167784, -69.9217006151127</t>
  </si>
  <si>
    <t xml:space="preserve">La intervención pretende mejorar los espacios de trabajos de los servidores públicos, a fin de prestar servicios de calidad a la población objetivo, como lo especifica en el artículo 02.- Objeto.- de la Ley No. 96-04, donde establece que: “El objeto de su creación es proteger la vida, la integridad física y la seguridad de las personas, garantizar el libre ejercicio de los derechos y libertades, prevenir el delito, preservar el orden público y social y el medio ambiente, velar por el cumplimiento de la ley y el desempeño de sus funciones, con la colaboración y participación interactiva de la comunidad en la identificación y solución de los problemas, a fin de contribuir a la consecución de la paz social y el desarrollo económico sostenible del país.” El proyecto constará de diez (10) niveles y 1 nivel soterrado, con un área total de construcción de 14,100.00 Mts², </t>
  </si>
  <si>
    <t>1951 Personal que laborará en las nuevas instalaciones (empleados)</t>
  </si>
  <si>
    <t>Eentre las vías: avenida Independencia al sur y la avenida Abraham Lincoln, del Sector Mata Hambre del Distrito Nacional, República Dominicana</t>
  </si>
  <si>
    <t>18.453774, : -69.924321</t>
  </si>
  <si>
    <t>Construccion de un complejo de almacenamiento, el cual contara con estacionamientos y una nave industrial con un área administrativa en mezzanine. Ubicado en una extensión de terreno total de 58,583 m2, y un área de construcción de 33,000 M2,  distribuidos de la siguiente manera: 
Nave Industrial - Almacén 748.71m2 
Área Administrativa 82.84 m2 
Estacionamiento Autobuses para 101 unidades
Estacionamiento Vehículos para 278 automóviles
Garita entrada principal 5.71 m2</t>
  </si>
  <si>
    <t>701 Instituciones generadoras de actividades del Estado Dominicano</t>
  </si>
  <si>
    <t>Santo Domingo Norte en la carretera Merca Santo Domingo</t>
  </si>
  <si>
    <t>18.56484, -70.02765</t>
  </si>
  <si>
    <t>El Proyecto contempla la Construcción del Centro de Atención para Privados de Libertad Anamuya, Municipio Higüey, Provincia La Altagracia, el cual busca eficientizar los espacios para la retención preventiva de privados de libertad en el municipio. Las edificaciones contarán con un área total de 25,000.00 Mt². Detallados de siguiente manera: 
•	 Área de Antelación a Juicio: 2 niveles, 1,194.00 Mt² de construcción total con recepción, salón de reunión, seguridad, trabajo social, psicólogo, control y monitoreo, armería, baños y áreas de oficinas. 
•	Edificio Administrativo: 2 niveles, 2,376.06 Mt² de construcción total con recepción, dispensario médico, lavandería, baños, áreas de oficinas y más.
•	Edificio Comedor: 1 nivel, 972.62 Mt² de construcción total con ares de comensales, preparación de alimentos, despensa, economato, etc. 
•	Edificio de Alojamiento para Mujeres: 3 niveles, 1,730.93 Mt² de construcción total con taller, aula para 24 personas, lavandería, celdas, duchas, área de estar, etc. 
Edificio de Alojamiento para Hombres 4 niveles, 2,578.97 Mt² de construcción total con celdas, duchas, patio interior, vestíbulo, etc.</t>
  </si>
  <si>
    <t>560 privados de libertad</t>
  </si>
  <si>
    <t>Avenida Principal Anamuya, carretera Higüey-Bávaro a 4.2 kilómetros de la Basílica de
Higüey.</t>
  </si>
  <si>
    <t xml:space="preserve">18.625398, -68.696262. </t>
  </si>
  <si>
    <t>El proyecto consiste en la construccion de una infraestructura que permita la capacitación y entrenamiento policial. El mismo dispondrá de un terreno de 80,000 m2, sobre el cual se construirán edificaciones equivalentes a unos 90,827 m2, incluyendo áreas verdes, parqueos y caminos, ubicado en la Circunvalación de Santo Domingo, próximo a la Planta Industrial de Arroyo Indio.</t>
  </si>
  <si>
    <t>2,000 miembros anuales de la Policía Nacional</t>
  </si>
  <si>
    <t>Municipio de Pedro Brand, Provincia Santo Domingo</t>
  </si>
  <si>
    <t>18.590794, -70048231</t>
  </si>
  <si>
    <t>El producto es la construcción de un nuevo Palacio Municipal de San Rafael del Yuma de la cual busca mejorar de los espacios hábiles que cuenta la institución para una mayor capacidad operativa en el desempeño de sus colaboradores. Los edificios contarán con un área total de 384.26 Mt², pero con área de construcción de 526.08 Mt². El proyecto contará con un edificio con una infraestructura general que tendrá 2 niveles, en el primer nivel contempla un área de recepción, áreas de oficinas distribuidas en los dos niveles de la infraestructura, un almacén de suministros y material gastable, un área de comedor, cocina, baños en cada piso, archivo, un salón de reuniones, cuarto de data, cuarto de limpieza y un estacionamiento.</t>
  </si>
  <si>
    <t>78 Empleados públicos que trabajaran en las instalaciones del Palacio Municipal de San Rafael del Yuma</t>
  </si>
  <si>
    <t xml:space="preserve"> Av. libertad entre la calle Jorge de Mota y Agustin Pereira en el
centro del pueblo del Municipio de San Rafael del Yuma de la provincia La Altagracia</t>
  </si>
  <si>
    <t>18°25'49.2"N 68°40'19.2"W</t>
  </si>
  <si>
    <t>El producto del proyecto lo constituye la rehabilitación de la oficina “ Casa Vapor” para el Ministerio Administrativo de la Presidencia del Distrito Nacional , el cual busca disponer de los espacios hábiles disponible para la ubicación de sus oficinas administrativas , a fin de que el personal que allí labora tenga a disposición espacios más cómodos y con un correcto desarrollo espacial, para que éstos puedan cumplir de manera satisfactoria sus labores cotidianas de cara a la responsabilidad que tiene la Institución. El proyecto contará con un edificio con una infraestructura general que tendrá 5 niveles para una capacidad de 230 empleados, en el cual se contempla en los cinco niveles áreas de oficina, áreas de comedores , cocinas, área de recepción, archivo, baños en cada piso, cuarto de data, almacén, salones de reuniones, salones de exhibición, terrazas, cuarto de limpieza, verja perimetral, caseta de la planta y una caseta de desechos.</t>
  </si>
  <si>
    <t>230 Empleados que trabajan en las nuevas oficinas del Ministerio Administrativo de la Presidencia del Distrito Nacional</t>
  </si>
  <si>
    <t>Av. México esq.
Calle Dr. Delgado, Palacio Nacional, Santo Domingo, República Dominicana.</t>
  </si>
  <si>
    <t>: 18°28'28.5"N 69°53'51.5"W</t>
  </si>
  <si>
    <t>El proyecto contempla la construcción de un Edificio de aulas para el Centro de Corrección y Rehabilitación Rafey en el recinto de Rafey Hombre de la provincia de Santiago. El edificio cuenta con un área total de 527.75 Mt², distribuidos en un solo nivel. Contará con 4 aulas capacidad de 17 personas por salón, un solo baño para toda la edificación además tendrá un salón de profesores, 1 oficina de dirección, un área de recepción, una biblioteca y un almacén.</t>
  </si>
  <si>
    <t>600 Internos que  reciben actualmente docencia en el Centro de Corrección y Rehabilitación Rafey Hombres.</t>
  </si>
  <si>
    <t>Municipio Santiago de los
Caballeros, Zona Alto de Rafey, Provincia Santiago, República Dominicana.</t>
  </si>
  <si>
    <t>19.46465736931801, -70.72539709928826</t>
  </si>
  <si>
    <t xml:space="preserve">El proyecto Construccion del Edificio de Parqueos en la Disrección General de Impuestos Internos, Sector Gazcue, Distrito Nacional, está ubicado en un solar de 4,175.58 m2. Este edificio de diez (10) niveles, dispondrá aproximadamente de 41,068.11 m2 de construcción en Estructura Metálica y losas de Metaldeck, destinado a estacionamientos, con un total de 850 estacionamientos para vehículos y 32 parqueos para motores.
La fachada frontal, los accesos vehiculares y peatonales están orientados hacia la Av. Pedro A. Lluberes (oeste). También posee accesos vehiculares y peatonales hacia la Av. Pedro Henríquez Ureña (sur). El proyecto estará resguardado por una verja perimetral de nuevo diseño. Los medios de circulación vertical (escaleras y ascensores) están distribuidos en cada esquina de la edificación, para un desplazamiento óptimo en caso de emergencia. Los ascensores públicos tendrán 10 paradas, los ascensores de carga tendrán tres paradas, y los ascensores del túnel tendrán dos paradas. El proyecto constará con un túnel peatonal que lo comunicará con el edificio de la Dirección General de Impuestos Internos (DGII). 
El proyecto tendrá nueve niveles y un semisótano. El semisótano y los niveles del primero al séptimo serán utilizados para parqueos de vehículos ligeros. El octavo nivel estará disponible para futuras oficinas; y el noveno nivel tendrá un auditórium con los baños y amenidades que este tipo de espacio requiere. 
Un por ciento considerable de la energía eléctrica en este edificio será suplido por paneles solares colocados en el techo. 
El sistema estructural estará compuesto por un pórtico metálico y losas de Metaldeck; mientras que los módulos de circulación vertical son en hormigón armado. Las divisiones de los espacios serán en muros de mampostería y muros con el sistema de Foam (M2) de construcción. </t>
  </si>
  <si>
    <t>5,500 Los operadores de los estacionamientos, la institución que presta y regula el servicio, la población que a diario se desplaza a sus lugares de servicios, trabajos, estudios, salud, negocios y diversión, entre otros, desde distintas localidades del Distrito Nacional</t>
  </si>
  <si>
    <t>Santo Domingo, RD</t>
  </si>
  <si>
    <t>Este proyecto conlleva la construcción de un centro penitenciario, el cual tendrá capacidad para alojar 96 internos. Algunas de las áreas que serán construidas son: edificio de acceso y cacheo, edificio administrativo, edificio de alojamientos, área de esparcimiento para internos, edificio para comedor y cocina, garita de control de seguridad, torres de vigilancia, parqueos, entre otras.</t>
  </si>
  <si>
    <t>96 Internos en condición provisional o preventivo</t>
  </si>
  <si>
    <t>18.54811, -70.00397</t>
  </si>
  <si>
    <t>n Palmarejo, Villa Linda en la calle Constitución, en el Municipio de
Los Alcarrizos, Provincia Santo Domingo</t>
  </si>
  <si>
    <t xml:space="preserve">El proyecto de construcción de la extensión UASD-Santo Domingo Este, municipio de Santo Domingo Este, provincia Santo Domingo, cuenta con un área de construcción de 86,352.19 mt², compuesto por: 4 edificio Docente y de Laboratorios en un área de 18,067.32 Mts.² de construcción con 3 niveles cada uno, para un total de 80 aulas y 16 laboratorios. Un edificio de Postgrado y de laboratorios en un área de 3,438.51 Mts.² de construcción en 3 niveles, que contempla 15 aulas, baños, dos salones de reuniones, salón de profesores y oficinas administrativas. Un edificio Administrativo y de Servicios Estudiantiles en un área 1,209.27 Mts.² de construcción en 3 niveles, que contempla un lobby principal, cafetería con cocina, área de servicios estudiantes, oficinas administrativas y servicios y un salón de reuniones.  El  economato universitario en un área de 280.74 Mts.² de construcción en 1 nivel que contempla un vestíbulo, área de internet, economato, oficinas y baños. 
Edificio de Auditorio y Biblioteca en un área de 3,115.00 Mts.² de construcción en 3 niveles, que contempla un área de lectura, depósito de libros, una sala de conferencia con una capacidad para 400 personas, 5 aulas de investigación y de postgrado, un salón de profesores, salón de reuniones y baños.  Edificio multiuso techado en un área de 1,010.61 Mts.² de construcción en 1 nivel con una capacidad para 300 que contempla un área de grada, una cancha de basquetbol y baños.  Un comedor universitario en un área de 1,006.65 Mts.² de construcción, que contempla un vestíbulo, área para 224 comensales, cocina, despensa y baños. Una Estancia Infantil en un área de 970.66 Mts.² de construcción en 2 niveles, que contempla un lobby principal, área de oficinas administrativas y 8 salas para niños. Dos Dispensario Médico en un área de 40.57 Mts.² de construcción ene 1 nivel que contempla una recepción, área de cura y baños. Entre otras que se encuentran detalladas en el documento de perfil. </t>
  </si>
  <si>
    <t xml:space="preserve">25,000 Población estudiantil que estarán de manera rotativa en las tres tandas. </t>
  </si>
  <si>
    <t>o entre la Av. 30 de junio próximo a la Ave.
El sembrador en el entorno de la ciudad Juan Bosch, sección San Isidro, municipio Santo Domingo
Este, Prov. Santo Domingo.</t>
  </si>
  <si>
    <t>18°29'38.0"N 69°44'27.2"W</t>
  </si>
  <si>
    <t>El proyecto consiste en la construcción de un edificio de aulas para el  Instituto Policial de Educación Superior. El edificio cuenta con un área total de 4,373.18 Mts² distribuidos en tres niveles, con una oficina de Registro y Admisiones • Coordinación académica • Áreas de información general • Circulación vertical (escaleras y ascensores) • Bedelía • 17 Aulas • Polígono virtual • 2 Laboratorios • Batería de baños estudiantes y docentes • Servicios docentes • Área de servicio estudiantil • Áreas administrativas • 1 Salón multiusos • 1 Salón de reuniones • Servicio estudiantil • 1 Biblioteca • 1 Enfermería • Área de Psicología • Área de tecnología y cuarto de equipos • Servicios generales, suministro y áreas de mantenimiento.
Dicho proyecto es un diseño sin barreras apto para personas con discapacidad, sistemas de supresión de incendios, salidas de emergencia y rutas de evacuación, dando fiel cumplimiento con las normas locales de seguridad.</t>
  </si>
  <si>
    <t>2,000 Miembros de la institución que están solicitando ingresar para tomar alguna capacitación en el Instituto Policial.</t>
  </si>
  <si>
    <t>Avenida Independencia, esquina Abraham Lincoln,
Sector Mata Hambre, Distrito Nacional, República Dominicana</t>
  </si>
  <si>
    <t>18°27'14.3"N 69°55'26.6"W</t>
  </si>
  <si>
    <t>El producto del proyecto lo constituye la remodelación de la Cinemateca Dominicana, lo cual promete utilizar los espacios de la manera más provechosa posible, habilitando de forma correcta los espacios destinados para las actividades diarias administrativas y operativas de dicha institución, así también, de los espacios destinados al público usuario, como es el caso de la Sala A (sala de cine), Sala B y la Biblioteca.
Remodelación de la Cinemateca Dominicana, Plaza de la Cultura Juan Pablo Duarte, D. N.
Los espacios de oficinas están destinados a un total de diecisietes (17) colaboradores que usan permanentemente las instalaciones en horario laboral, espacios que requieren las terminaciones correspondientes para su correcto funcionamiento, para así preservar la calidad de vida laboral de los funcionarios públicos y de los recursos audiovisuales y documentos relativos que allí se custodian.
La Bóveda: es el espacio para la conservación de los materiales que sustentan la memoria fílmica nacional, en dicho espacio se pretende habilitar más estanterías y la puesta en correcto funcionamiento de un sistema de climatización de esta área.
La Sala A: sala de Cine “Agliberto Meléndez”, es la única sala de cine pública del país, sus instalaciones cerraron en junio 2016; con esta nueva propuesta de readecuación para su pronta reapertura, se contempla habilitar: boletería, sala de cine (323 plazas), sala de presentaciones, sala privada, cabina de proyección, cuarto de rebobinado, almacén, cuarto eléctrico, tarima y utilería. Sustituyendo las alfombras y mobiliarios existentes, así como plafones y paneles de techo y de pared que no funciona correctamente ante la acústica de un espacio como éste.
Sala B: salón multiuso destinado para charlas, conferencias, entrenamientos, talleres, proyecciones, conversatorios relacionados al cine, donde se pretende ejecutar la tarima para butacas y escenario, y la parte eléctrica para conferencias.
Biblioteca/Mediateca: es el espacio de acceso a los recursos de la información para la educación e investigación cinematográfica, dando acceso público a los elementos de la colección que allí reposan. Se pretende poner en correcto funcionamiento la sala de lectura, cubículos y cuarto de proyecciones particulares, las instalaciones de torres y detectores antirrobos.</t>
  </si>
  <si>
    <t>470 Personal que labora en las instalaciones y áreas destinadas a ofrecer servicios (cantidad de visitantes por mes, su capacidad máxima)</t>
  </si>
  <si>
    <t>Extremo
occidental del barrio de Gazcue, en el cuadrante: al Norte, Avenida Pedro Henríquez Ureña; al Sur
calle César Nicolás Penson; al Oeste, la Avenida Máximo Gómez; y al Este, calle Félix María del
Monte, en el Distrito Nacional.</t>
  </si>
  <si>
    <t>18.471827, -69.909006</t>
  </si>
  <si>
    <r>
      <rPr>
        <b/>
        <sz val="14"/>
        <rFont val="Gill Sans MT"/>
        <family val="2"/>
      </rPr>
      <t>Ing. Pilar Peralta</t>
    </r>
    <r>
      <rPr>
        <sz val="11"/>
        <rFont val="Gill Sans MT"/>
        <family val="2"/>
      </rPr>
      <t xml:space="preserve">
Directora de Planificación y Desarrollo</t>
    </r>
  </si>
  <si>
    <t>REPARACIÓN HOSPITAL PROVINCIAL DR. VINICIO CALVENTI, MUNICIPIO SANTO DOMINGO OESTE, PROVINCIA SANTO DOMINGO</t>
  </si>
  <si>
    <t>HOSPITAL DR. MARIO TOLENTINO DIPP</t>
  </si>
  <si>
    <t>PABELLÓN DE COMBATE (BOXEO)</t>
  </si>
  <si>
    <t>PABELLÓN DE ESGRIMA</t>
  </si>
  <si>
    <t xml:space="preserve">	PABELLÓN DE TAEKWONDO</t>
  </si>
  <si>
    <t>PABELLÓN (CENTRO) ACUÁTICO</t>
  </si>
  <si>
    <t xml:space="preserve">	PLAY DE BEISBOL I, II Y III</t>
  </si>
  <si>
    <t xml:space="preserve">	PLAY DE SOFTBALL I Y II</t>
  </si>
  <si>
    <t>CICLISMO DE PISTA (VELÓDROMO)</t>
  </si>
  <si>
    <t>PABELLÓN DE VOLEIBOL VIEJO</t>
  </si>
  <si>
    <t>PABELLÓN DE VOLEIBOL NUEVO</t>
  </si>
  <si>
    <t xml:space="preserve">	ÁREAS EXTERIORES</t>
  </si>
  <si>
    <t xml:space="preserve">	EQUIPAMIENTO ZONA DEPORTIVA</t>
  </si>
  <si>
    <t>PABELLON DE PATINAJE</t>
  </si>
  <si>
    <t>PABELLÓN HALTEROFILIA</t>
  </si>
  <si>
    <t>PABELLÓN ARQUERÍA</t>
  </si>
  <si>
    <t>PABELLÓN GIMNASIA</t>
  </si>
  <si>
    <t>PABELLÓN BALONMANO</t>
  </si>
  <si>
    <t xml:space="preserve">	PABELLÓN TENIS DE MESA</t>
  </si>
  <si>
    <t xml:space="preserve">	ÁREA EXTERIOR</t>
  </si>
  <si>
    <t xml:space="preserve">EQUIPAMIENTO DEPORTIVO	</t>
  </si>
  <si>
    <t>CONSTRUCCIÓN EDIFICIO DE 7 NIVELES PARA EL PODER JUDICIAL</t>
  </si>
  <si>
    <t>CONSTRUCCIÓN EDIFICIO DE 2 NIVELES PARA EL MINISTERIO PUBLICO</t>
  </si>
  <si>
    <t>CONSTRUCCION OFICINA PARA LA DEFENSA PUBLICA</t>
  </si>
  <si>
    <t>CONSTRUCCIÓN PARQUEO EXTERIOR A CIELO ABIERTO</t>
  </si>
  <si>
    <t>SUPERVISION DE LA CONSTRUCCIÓN DE LA CIUDAD JUDICIAL MUNICIPIO SANTO DOMINGO OESTE, PROVINCIA SANTO DOMINGO</t>
  </si>
  <si>
    <t>AMPLIACIÓN DEL CCR DE SAN PEDRO DE MACORÍS</t>
  </si>
  <si>
    <t>CONSTRUCCIÓN CCR NUEVA VICTORIA</t>
  </si>
  <si>
    <t>CENTRO DE ATENCIÓN INTEGRAL PARA ADOLESCENTES EN CONFLICTO CON LA LEY PENAL REGIÓN SUR</t>
  </si>
  <si>
    <t xml:space="preserve">	CONSTRUCCIÓN CCR SAN JUAN</t>
  </si>
  <si>
    <t xml:space="preserve">	AMPLIACIÓN DEL CCR DE ELIAS PIÑA</t>
  </si>
  <si>
    <t>CONSTRUCCIÓN DE UNIDAD DE ATENCIÓN PRIMARIA</t>
  </si>
  <si>
    <t>CONVENTO SANTÍSIMA TRINIDAD O DEL AMOR TRINITARIO, MATA SAN JUAN, SDN</t>
  </si>
  <si>
    <t>PARROQUIA NUESTRA SEÑORA DE FÁTIMA, URB. MÁXIMO GÓMEZ, SDN</t>
  </si>
  <si>
    <t>PARROQUIA SAN BARTOLOMÉ APÓSTOL, MEJORAMIENTO SOCIAL, DN</t>
  </si>
  <si>
    <t>PARROQUIA SAN FRANCISCO DE ASÍS, VILLA MELLA, SDN</t>
  </si>
  <si>
    <t>PARROQUIA CORPUS CHRISTI, LOS PRADOS DE SAN LUIS, SDE</t>
  </si>
  <si>
    <t>PARROQUIA DIVINA MISERICORDIA, GUARÍCANO, SDN</t>
  </si>
  <si>
    <t>PARROQUIA SAN JUAN XXIII, SECTOR ARROYO HONDO, DN</t>
  </si>
  <si>
    <t>PARROQUIA DIVINA MISERICORDIA, ARROYO HONDO, LOS JARDINES-CLARET, DN.</t>
  </si>
  <si>
    <t>PARROQUIA DIVINO NIÑO JESÚS, MI SUEÑO SEGUNDO, SDE</t>
  </si>
  <si>
    <t>PARROQUIA SANTA CRUZ, VILLA MELLA, SDE</t>
  </si>
  <si>
    <t>PARROQUIA NUESTRA SEÑORA DEL ROSARIO, SECTOR ZEUTA, VILLA MELLA.</t>
  </si>
  <si>
    <t>PARROQUIA SAN ARNULFO ROMERO, SDE</t>
  </si>
  <si>
    <t>PARROQUIA SAN JUAN PABLO LL, LA CALETA, SDE</t>
  </si>
  <si>
    <t>PARROQUIA SAN JUAN XXIII, EL COLOSAL Y LAS PRADERAS, SDE</t>
  </si>
  <si>
    <t>TEMPLO PARROQUIAL “NUESTRA SEÑORA DE LA ALTAGRACIA”, GONZALO, SABANA GRANDE DE BOYA.</t>
  </si>
  <si>
    <t>TEMPLO, CASA PARROQUIAL Y SALÓN PARROQUIAL “SAN JOSÉ ESPOSO DE LA VIRGEN”, MAJAGUAL, MONTE PLATA.</t>
  </si>
  <si>
    <t>TEMPLO PARROQUIAL “CRISTO REY DEL UNIVERSO”, LOS BOTADOS, YAMASÁ.</t>
  </si>
  <si>
    <t>CENTRO DE DIAGNÓSTICO Y ATENCIÓN PRIMARIA EN LA CIUDAD JUAN BOSCH, MUNICIPIO SANTO DOMINGO ESTE, PROVINCIA SANTO DOMINGO</t>
  </si>
  <si>
    <t>Construcción de 42 Apartamentos de 72.60m2. Apartamentos con sala-comedor, cocina, tres Habitaciones, baño, area de lavado, balcón, cancha parque recreativo y verja perimetral. Este proyecto cuenta también con los servicios básicos de infraestructura que incluyen agua potable, disposición de aguas servidas y planta de tratamiento, drenaje pluvial, electrificación exterior aérea y soterrada, calles, aceras, contenes, parqueos, peatonales y área 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</si>
</sst>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mmmm\ yyyy"/>
  </numFmts>
  <fonts count="20" x14ac:knownFonts="1">
    <font>
      <sz val="11"/>
      <color theme="1"/>
      <name val="Calibri"/>
      <family val="2"/>
      <scheme val="minor"/>
    </font>
    <font>
      <b/>
      <sz val="12"/>
      <color theme="1"/>
      <name val="Gill Sans MT"/>
      <family val="2"/>
    </font>
    <font>
      <sz val="11"/>
      <name val="Gill Sans MT"/>
      <family val="2"/>
    </font>
    <font>
      <sz val="11"/>
      <color theme="1"/>
      <name val="Calibri"/>
      <family val="2"/>
      <scheme val="minor"/>
    </font>
    <font>
      <sz val="11"/>
      <color theme="1"/>
      <name val="Gill Sans MT"/>
      <family val="2"/>
    </font>
    <font>
      <sz val="8"/>
      <name val="Calibri"/>
      <family val="2"/>
      <scheme val="minor"/>
    </font>
    <font>
      <b/>
      <sz val="16"/>
      <color theme="1"/>
      <name val="Gill Sans MT"/>
      <family val="2"/>
    </font>
    <font>
      <b/>
      <sz val="20"/>
      <color theme="1"/>
      <name val="Gill Sans MT"/>
      <family val="2"/>
    </font>
    <font>
      <sz val="14"/>
      <color theme="1"/>
      <name val="Gill Sans MT"/>
      <family val="2"/>
    </font>
    <font>
      <b/>
      <sz val="14"/>
      <color theme="1"/>
      <name val="Gill Sans MT"/>
      <family val="2"/>
    </font>
    <font>
      <b/>
      <sz val="14"/>
      <color theme="0"/>
      <name val="Gill Sans MT"/>
      <family val="2"/>
    </font>
    <font>
      <b/>
      <sz val="11"/>
      <color theme="1"/>
      <name val="Gill Sans MT"/>
      <family val="2"/>
    </font>
    <font>
      <b/>
      <sz val="11"/>
      <name val="Gill Sans MT"/>
      <family val="2"/>
    </font>
    <font>
      <b/>
      <sz val="12"/>
      <name val="Gill Sans MT"/>
      <family val="2"/>
    </font>
    <font>
      <b/>
      <sz val="14"/>
      <name val="Gill Sans MT"/>
      <family val="2"/>
    </font>
    <font>
      <sz val="14"/>
      <name val="Gill Sans MT"/>
      <family val="2"/>
    </font>
    <font>
      <b/>
      <sz val="22"/>
      <color theme="1"/>
      <name val="Gill Sans MT"/>
      <family val="2"/>
    </font>
    <font>
      <sz val="9"/>
      <color indexed="81"/>
      <name val="Tahoma"/>
      <family val="2"/>
    </font>
    <font>
      <b/>
      <sz val="9"/>
      <color indexed="81"/>
      <name val="Tahoma"/>
      <family val="2"/>
    </font>
    <font>
      <u/>
      <sz val="11"/>
      <name val="Gill Sans MT"/>
      <family val="2"/>
    </font>
  </fonts>
  <fills count="10">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hair">
        <color theme="0"/>
      </right>
      <top style="thin">
        <color theme="0"/>
      </top>
      <bottom style="medium">
        <color auto="1"/>
      </bottom>
      <diagonal/>
    </border>
    <border>
      <left style="hair">
        <color theme="0"/>
      </left>
      <right/>
      <top style="thin">
        <color theme="0"/>
      </top>
      <bottom style="medium">
        <color auto="1"/>
      </bottom>
      <diagonal/>
    </border>
    <border>
      <left style="hair">
        <color theme="0"/>
      </left>
      <right style="hair">
        <color theme="0"/>
      </right>
      <top style="thin">
        <color theme="0"/>
      </top>
      <bottom style="medium">
        <color auto="1"/>
      </bottom>
      <diagonal/>
    </border>
    <border>
      <left/>
      <right style="hair">
        <color theme="0"/>
      </right>
      <top style="thin">
        <color theme="0"/>
      </top>
      <bottom style="medium">
        <color auto="1"/>
      </bottom>
      <diagonal/>
    </border>
    <border>
      <left style="hair">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style="thin">
        <color theme="0"/>
      </left>
      <right/>
      <top style="medium">
        <color auto="1"/>
      </top>
      <bottom/>
      <diagonal/>
    </border>
    <border>
      <left/>
      <right style="thin">
        <color theme="0"/>
      </right>
      <top style="medium">
        <color auto="1"/>
      </top>
      <bottom/>
      <diagonal/>
    </border>
    <border>
      <left style="thin">
        <color theme="0"/>
      </left>
      <right/>
      <top/>
      <bottom style="medium">
        <color auto="1"/>
      </bottom>
      <diagonal/>
    </border>
    <border>
      <left/>
      <right style="thin">
        <color theme="0"/>
      </right>
      <top/>
      <bottom style="medium">
        <color auto="1"/>
      </bottom>
      <diagonal/>
    </border>
    <border>
      <left/>
      <right style="thin">
        <color indexed="64"/>
      </right>
      <top/>
      <bottom style="thin">
        <color indexed="64"/>
      </bottom>
      <diagonal/>
    </border>
  </borders>
  <cellStyleXfs count="4">
    <xf numFmtId="0" fontId="0" fillId="0" borderId="0"/>
    <xf numFmtId="16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cellStyleXfs>
  <cellXfs count="171">
    <xf numFmtId="0" fontId="0" fillId="0" borderId="0" xfId="0"/>
    <xf numFmtId="0" fontId="4" fillId="0" borderId="1" xfId="0" applyFont="1" applyBorder="1" applyAlignment="1">
      <alignment horizontal="left" vertical="center" wrapText="1"/>
    </xf>
    <xf numFmtId="0" fontId="4" fillId="0" borderId="0" xfId="0" applyFont="1" applyAlignment="1">
      <alignment vertical="center"/>
    </xf>
    <xf numFmtId="0" fontId="4"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164" fontId="4" fillId="0" borderId="0" xfId="1" applyFont="1" applyFill="1" applyAlignment="1">
      <alignment horizontal="center" vertical="center"/>
    </xf>
    <xf numFmtId="164" fontId="4" fillId="0" borderId="1" xfId="1" applyFont="1" applyFill="1" applyBorder="1" applyAlignment="1">
      <alignment horizontal="center" vertical="center" wrapText="1"/>
    </xf>
    <xf numFmtId="0" fontId="9" fillId="0" borderId="0" xfId="0" applyFont="1" applyAlignment="1">
      <alignment vertical="center"/>
    </xf>
    <xf numFmtId="0" fontId="9" fillId="4" borderId="0" xfId="0" applyFont="1" applyFill="1" applyAlignment="1">
      <alignment vertical="center"/>
    </xf>
    <xf numFmtId="0" fontId="11" fillId="0" borderId="0" xfId="0" applyFont="1" applyAlignment="1">
      <alignment horizontal="center" vertical="center"/>
    </xf>
    <xf numFmtId="164" fontId="2" fillId="0" borderId="1" xfId="1" applyFont="1" applyFill="1"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vertical="center"/>
    </xf>
    <xf numFmtId="0" fontId="2" fillId="0" borderId="1" xfId="0" applyFont="1" applyBorder="1" applyAlignment="1">
      <alignment horizontal="left" vertical="center" wrapText="1"/>
    </xf>
    <xf numFmtId="164" fontId="2"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0" xfId="0" applyFont="1" applyFill="1" applyAlignment="1">
      <alignment vertical="center"/>
    </xf>
    <xf numFmtId="0" fontId="1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164" fontId="2" fillId="0" borderId="0" xfId="1" applyFont="1" applyFill="1" applyAlignment="1">
      <alignment horizontal="center" vertical="center"/>
    </xf>
    <xf numFmtId="0" fontId="2" fillId="0" borderId="0" xfId="0" applyFont="1" applyAlignment="1">
      <alignment horizontal="center" vertical="center"/>
    </xf>
    <xf numFmtId="164" fontId="13" fillId="0" borderId="0" xfId="1" applyFont="1" applyFill="1" applyAlignment="1">
      <alignment horizontal="center" vertical="center"/>
    </xf>
    <xf numFmtId="0" fontId="8" fillId="0" borderId="0" xfId="0" applyFont="1"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3" fontId="2" fillId="0" borderId="0" xfId="3" applyNumberFormat="1" applyFont="1" applyFill="1" applyAlignment="1">
      <alignment horizontal="center" vertical="center"/>
    </xf>
    <xf numFmtId="3" fontId="4" fillId="0" borderId="0" xfId="3" applyNumberFormat="1"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14" fillId="0" borderId="0" xfId="0" applyFont="1" applyAlignment="1">
      <alignment vertical="center"/>
    </xf>
    <xf numFmtId="0" fontId="10" fillId="6" borderId="1" xfId="0" applyFont="1" applyFill="1" applyBorder="1" applyAlignment="1">
      <alignment horizontal="center" vertical="center"/>
    </xf>
    <xf numFmtId="0" fontId="10" fillId="6" borderId="1" xfId="0" applyFont="1" applyFill="1" applyBorder="1" applyAlignment="1">
      <alignment vertical="center" wrapText="1"/>
    </xf>
    <xf numFmtId="164" fontId="10" fillId="6" borderId="1" xfId="1"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vertical="center" wrapText="1"/>
    </xf>
    <xf numFmtId="0" fontId="15" fillId="0" borderId="0" xfId="0" applyFont="1" applyAlignment="1">
      <alignment vertical="center"/>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3" borderId="5" xfId="0" applyFont="1" applyFill="1" applyBorder="1" applyAlignment="1">
      <alignment horizontal="center" vertical="center" wrapText="1"/>
    </xf>
    <xf numFmtId="0" fontId="10" fillId="0" borderId="4" xfId="0" applyFont="1" applyBorder="1" applyAlignment="1">
      <alignment horizontal="center" vertical="center" wrapText="1"/>
    </xf>
    <xf numFmtId="14" fontId="1" fillId="0" borderId="0" xfId="3" applyNumberFormat="1" applyFont="1" applyAlignment="1">
      <alignment vertical="center"/>
    </xf>
    <xf numFmtId="164" fontId="1" fillId="3" borderId="5" xfId="1" applyFont="1" applyFill="1" applyBorder="1" applyAlignment="1">
      <alignment vertical="center" wrapText="1"/>
    </xf>
    <xf numFmtId="164" fontId="2" fillId="0" borderId="1" xfId="1" applyFont="1" applyFill="1" applyBorder="1" applyAlignment="1">
      <alignment vertical="center" wrapText="1"/>
    </xf>
    <xf numFmtId="0" fontId="1" fillId="0" borderId="0" xfId="0" applyFont="1" applyAlignment="1">
      <alignment vertical="center" wrapText="1"/>
    </xf>
    <xf numFmtId="0" fontId="8"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 fillId="3" borderId="5" xfId="0" applyFont="1" applyFill="1" applyBorder="1" applyAlignment="1">
      <alignment horizontal="left" vertical="center" wrapText="1"/>
    </xf>
    <xf numFmtId="164" fontId="2" fillId="0" borderId="0" xfId="1" applyFont="1" applyFill="1" applyBorder="1" applyAlignment="1">
      <alignment horizontal="center" vertical="center"/>
    </xf>
    <xf numFmtId="0" fontId="11" fillId="8" borderId="1" xfId="0" applyFont="1" applyFill="1" applyBorder="1" applyAlignment="1">
      <alignment horizontal="center" vertical="center"/>
    </xf>
    <xf numFmtId="0" fontId="12" fillId="8" borderId="1" xfId="0" applyFont="1" applyFill="1" applyBorder="1" applyAlignment="1">
      <alignment horizontal="center" vertical="center"/>
    </xf>
    <xf numFmtId="164" fontId="10" fillId="0" borderId="4" xfId="1" applyFont="1" applyFill="1" applyBorder="1" applyAlignment="1">
      <alignment horizontal="center" vertical="center"/>
    </xf>
    <xf numFmtId="164" fontId="10" fillId="0" borderId="5" xfId="1" applyFont="1" applyFill="1" applyBorder="1" applyAlignment="1">
      <alignment horizontal="center" vertical="center"/>
    </xf>
    <xf numFmtId="0" fontId="8" fillId="0" borderId="0" xfId="0" applyFont="1" applyAlignment="1">
      <alignment horizontal="center" vertical="center"/>
    </xf>
    <xf numFmtId="166" fontId="4" fillId="0" borderId="1" xfId="0" applyNumberFormat="1" applyFont="1" applyBorder="1" applyAlignment="1">
      <alignment horizontal="center" vertical="center"/>
    </xf>
    <xf numFmtId="166" fontId="4" fillId="0" borderId="0" xfId="0" applyNumberFormat="1" applyFont="1" applyAlignment="1">
      <alignment horizontal="center" vertical="center"/>
    </xf>
    <xf numFmtId="166" fontId="1" fillId="3" borderId="6" xfId="0" applyNumberFormat="1" applyFont="1" applyFill="1" applyBorder="1" applyAlignment="1">
      <alignment vertical="center" wrapText="1"/>
    </xf>
    <xf numFmtId="166" fontId="4" fillId="0" borderId="1" xfId="0" quotePrefix="1" applyNumberFormat="1" applyFont="1" applyBorder="1" applyAlignment="1">
      <alignment horizontal="center" vertical="center"/>
    </xf>
    <xf numFmtId="166" fontId="2" fillId="0" borderId="1" xfId="0" applyNumberFormat="1" applyFont="1" applyBorder="1" applyAlignment="1">
      <alignment horizontal="center" vertical="center"/>
    </xf>
    <xf numFmtId="166" fontId="10" fillId="0" borderId="6" xfId="0" applyNumberFormat="1" applyFont="1" applyBorder="1" applyAlignment="1">
      <alignment horizontal="center" vertical="center"/>
    </xf>
    <xf numFmtId="166" fontId="2" fillId="0" borderId="0" xfId="0" applyNumberFormat="1" applyFont="1" applyAlignment="1">
      <alignment horizontal="center" vertical="center"/>
    </xf>
    <xf numFmtId="164" fontId="10" fillId="5" borderId="10" xfId="1" applyFont="1" applyFill="1" applyBorder="1" applyAlignment="1">
      <alignment horizontal="center" vertical="center" wrapText="1"/>
    </xf>
    <xf numFmtId="0" fontId="10" fillId="6" borderId="13" xfId="0" applyFont="1" applyFill="1" applyBorder="1" applyAlignment="1">
      <alignment horizontal="center" vertical="center" wrapText="1"/>
    </xf>
    <xf numFmtId="164" fontId="10" fillId="6" borderId="13" xfId="1" applyFont="1" applyFill="1" applyBorder="1" applyAlignment="1">
      <alignment horizontal="center" vertical="center" wrapText="1"/>
    </xf>
    <xf numFmtId="1" fontId="10" fillId="6" borderId="14" xfId="3" applyNumberFormat="1" applyFont="1" applyFill="1" applyBorder="1" applyAlignment="1">
      <alignment horizontal="center" vertical="center" wrapText="1"/>
    </xf>
    <xf numFmtId="1" fontId="10" fillId="6" borderId="15" xfId="3" applyNumberFormat="1" applyFont="1" applyFill="1" applyBorder="1" applyAlignment="1">
      <alignment horizontal="center" vertical="center" wrapText="1"/>
    </xf>
    <xf numFmtId="1" fontId="10" fillId="6" borderId="16" xfId="3" applyNumberFormat="1" applyFont="1" applyFill="1" applyBorder="1" applyAlignment="1">
      <alignment horizontal="center" vertical="center" wrapText="1"/>
    </xf>
    <xf numFmtId="1" fontId="10" fillId="6" borderId="17" xfId="3" applyNumberFormat="1" applyFont="1" applyFill="1" applyBorder="1" applyAlignment="1">
      <alignment horizontal="center" vertical="center" wrapText="1"/>
    </xf>
    <xf numFmtId="1" fontId="10" fillId="6" borderId="18" xfId="3" applyNumberFormat="1" applyFont="1" applyFill="1" applyBorder="1" applyAlignment="1">
      <alignment horizontal="center" vertical="center" wrapText="1"/>
    </xf>
    <xf numFmtId="3" fontId="2" fillId="0" borderId="0" xfId="3" applyNumberFormat="1" applyFont="1" applyFill="1" applyBorder="1" applyAlignment="1">
      <alignment horizontal="center" vertical="center"/>
    </xf>
    <xf numFmtId="0" fontId="10" fillId="0" borderId="0" xfId="0" applyFont="1" applyAlignment="1">
      <alignment horizontal="center" vertical="center" wrapText="1"/>
    </xf>
    <xf numFmtId="3" fontId="10" fillId="0" borderId="0" xfId="3" applyNumberFormat="1" applyFont="1" applyFill="1" applyBorder="1" applyAlignment="1">
      <alignment horizontal="center" vertical="center" wrapText="1"/>
    </xf>
    <xf numFmtId="164" fontId="10" fillId="0" borderId="0" xfId="1" applyFont="1" applyFill="1" applyBorder="1" applyAlignment="1">
      <alignment horizontal="center" vertical="center" wrapText="1"/>
    </xf>
    <xf numFmtId="1" fontId="10" fillId="0" borderId="0" xfId="3" applyNumberFormat="1" applyFont="1" applyFill="1" applyBorder="1" applyAlignment="1">
      <alignment horizontal="center" vertical="center" wrapText="1"/>
    </xf>
    <xf numFmtId="166" fontId="10" fillId="0" borderId="0" xfId="2" applyNumberFormat="1" applyFont="1" applyFill="1" applyBorder="1" applyAlignment="1">
      <alignment horizontal="center" vertical="center" wrapText="1"/>
    </xf>
    <xf numFmtId="14" fontId="1" fillId="0" borderId="0" xfId="3" applyNumberFormat="1" applyFont="1" applyFill="1" applyAlignment="1">
      <alignment vertical="center"/>
    </xf>
    <xf numFmtId="0" fontId="6" fillId="0" borderId="0" xfId="0" applyFont="1" applyAlignment="1">
      <alignment vertical="center"/>
    </xf>
    <xf numFmtId="0" fontId="10" fillId="6" borderId="1" xfId="0" applyFont="1" applyFill="1" applyBorder="1" applyAlignment="1">
      <alignment horizontal="right" vertical="center" wrapText="1"/>
    </xf>
    <xf numFmtId="0" fontId="2" fillId="0" borderId="1" xfId="0" applyFont="1" applyBorder="1" applyAlignment="1">
      <alignment vertical="center"/>
    </xf>
    <xf numFmtId="0" fontId="2" fillId="0" borderId="1" xfId="0" applyFont="1" applyBorder="1" applyAlignment="1">
      <alignment horizontal="left" vertical="center"/>
    </xf>
    <xf numFmtId="3" fontId="2" fillId="0" borderId="1" xfId="3" applyNumberFormat="1" applyFont="1" applyFill="1" applyBorder="1" applyAlignment="1">
      <alignment horizontal="center" vertical="center" wrapText="1"/>
    </xf>
    <xf numFmtId="3" fontId="2" fillId="0" borderId="1" xfId="3" applyNumberFormat="1" applyFont="1" applyFill="1" applyBorder="1" applyAlignment="1">
      <alignment horizontal="center" vertical="center"/>
    </xf>
    <xf numFmtId="164" fontId="2" fillId="7" borderId="1" xfId="1" applyFont="1" applyFill="1" applyBorder="1" applyAlignment="1">
      <alignment horizontal="center" vertical="center"/>
    </xf>
    <xf numFmtId="165" fontId="4" fillId="0" borderId="1" xfId="3" applyFont="1" applyFill="1" applyBorder="1" applyAlignment="1">
      <alignment horizontal="right" vertical="center"/>
    </xf>
    <xf numFmtId="164" fontId="2" fillId="7" borderId="1" xfId="1" applyFont="1" applyFill="1" applyBorder="1" applyAlignment="1">
      <alignment horizontal="center" vertical="center" wrapText="1"/>
    </xf>
    <xf numFmtId="164" fontId="2" fillId="4" borderId="1" xfId="1" applyFont="1" applyFill="1" applyBorder="1" applyAlignment="1">
      <alignment horizontal="center" vertical="center"/>
    </xf>
    <xf numFmtId="164" fontId="19" fillId="4" borderId="1" xfId="1" applyFont="1" applyFill="1" applyBorder="1" applyAlignment="1">
      <alignment horizontal="center" vertical="center"/>
    </xf>
    <xf numFmtId="0" fontId="4" fillId="4" borderId="1" xfId="0" applyFont="1" applyFill="1" applyBorder="1" applyAlignment="1">
      <alignment horizontal="left" vertical="center" wrapText="1"/>
    </xf>
    <xf numFmtId="3" fontId="2" fillId="0" borderId="1" xfId="3" applyNumberFormat="1" applyFont="1" applyBorder="1" applyAlignment="1">
      <alignment horizontal="center" vertical="center" wrapText="1"/>
    </xf>
    <xf numFmtId="164" fontId="2" fillId="7" borderId="1" xfId="1" applyFont="1" applyFill="1" applyBorder="1" applyAlignment="1">
      <alignment vertical="center" wrapText="1"/>
    </xf>
    <xf numFmtId="164" fontId="12" fillId="0" borderId="1" xfId="1" applyFont="1" applyFill="1" applyBorder="1" applyAlignment="1">
      <alignment horizontal="center" vertical="center" wrapText="1"/>
    </xf>
    <xf numFmtId="164" fontId="4" fillId="0" borderId="1" xfId="1" applyFont="1" applyFill="1" applyBorder="1" applyAlignment="1">
      <alignment horizontal="center" vertical="center"/>
    </xf>
    <xf numFmtId="0" fontId="4" fillId="0" borderId="1" xfId="0" applyFont="1" applyBorder="1" applyAlignment="1">
      <alignment horizontal="center" vertical="center" wrapText="1"/>
    </xf>
    <xf numFmtId="3" fontId="2" fillId="0" borderId="1" xfId="3" applyNumberFormat="1" applyFont="1" applyBorder="1" applyAlignment="1">
      <alignment vertical="center" wrapText="1"/>
    </xf>
    <xf numFmtId="0" fontId="4" fillId="0" borderId="1" xfId="0" applyFont="1" applyBorder="1" applyAlignment="1">
      <alignment vertical="center" wrapText="1"/>
    </xf>
    <xf numFmtId="3" fontId="4" fillId="0" borderId="1" xfId="3" applyNumberFormat="1" applyFont="1" applyBorder="1" applyAlignment="1">
      <alignment horizontal="center" vertical="center" wrapText="1"/>
    </xf>
    <xf numFmtId="164" fontId="4" fillId="7" borderId="1" xfId="1" applyFont="1" applyFill="1" applyBorder="1" applyAlignment="1">
      <alignment horizontal="center" vertical="center" wrapText="1"/>
    </xf>
    <xf numFmtId="164" fontId="4" fillId="0" borderId="1" xfId="1" applyFont="1" applyFill="1" applyBorder="1" applyAlignment="1">
      <alignment vertical="center"/>
    </xf>
    <xf numFmtId="3" fontId="4" fillId="0" borderId="1" xfId="3" applyNumberFormat="1" applyFont="1" applyFill="1" applyBorder="1" applyAlignment="1">
      <alignment horizontal="center" vertical="center" wrapText="1"/>
    </xf>
    <xf numFmtId="166" fontId="2" fillId="0" borderId="1" xfId="0" quotePrefix="1" applyNumberFormat="1" applyFont="1" applyBorder="1" applyAlignment="1">
      <alignment horizontal="center" vertical="center"/>
    </xf>
    <xf numFmtId="0" fontId="0" fillId="0" borderId="1" xfId="0" applyBorder="1" applyAlignment="1">
      <alignment horizontal="center" vertical="center"/>
    </xf>
    <xf numFmtId="164" fontId="12" fillId="0" borderId="1" xfId="1" applyFont="1" applyFill="1" applyBorder="1" applyAlignment="1">
      <alignment horizontal="center" vertical="center"/>
    </xf>
    <xf numFmtId="3" fontId="2" fillId="0" borderId="1" xfId="0" applyNumberFormat="1" applyFont="1" applyBorder="1" applyAlignment="1">
      <alignment horizontal="left" vertical="center" wrapText="1"/>
    </xf>
    <xf numFmtId="164" fontId="2" fillId="4" borderId="1" xfId="1" applyFont="1" applyFill="1" applyBorder="1" applyAlignment="1">
      <alignment horizontal="center" vertical="center" wrapText="1"/>
    </xf>
    <xf numFmtId="3" fontId="2" fillId="0" borderId="1" xfId="3" applyNumberFormat="1" applyFont="1" applyFill="1" applyBorder="1" applyAlignment="1" applyProtection="1">
      <alignment horizontal="center" vertical="center"/>
      <protection locked="0"/>
    </xf>
    <xf numFmtId="3" fontId="2" fillId="0" borderId="1" xfId="3" applyNumberFormat="1" applyFont="1" applyBorder="1" applyAlignment="1" applyProtection="1">
      <alignment horizontal="center" vertical="center" wrapText="1"/>
      <protection locked="0"/>
    </xf>
    <xf numFmtId="164" fontId="2" fillId="9" borderId="1" xfId="1" applyFont="1" applyFill="1" applyBorder="1" applyAlignment="1">
      <alignment horizontal="center" vertical="center"/>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3" fontId="2" fillId="0" borderId="1" xfId="0" applyNumberFormat="1" applyFont="1" applyBorder="1" applyAlignment="1">
      <alignment horizontal="center" vertical="center" wrapText="1"/>
    </xf>
    <xf numFmtId="0" fontId="12" fillId="8" borderId="1" xfId="0" applyFont="1" applyFill="1" applyBorder="1" applyAlignment="1">
      <alignment horizontal="center" vertical="center"/>
    </xf>
    <xf numFmtId="0" fontId="12" fillId="8" borderId="3" xfId="0" applyFont="1" applyFill="1" applyBorder="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164" fontId="2" fillId="0" borderId="1" xfId="1" applyFont="1" applyFill="1" applyBorder="1" applyAlignment="1">
      <alignment horizontal="center" vertical="center"/>
    </xf>
    <xf numFmtId="3" fontId="2" fillId="0" borderId="1" xfId="3" applyNumberFormat="1" applyFont="1" applyBorder="1" applyAlignment="1">
      <alignment horizontal="center" vertical="center" wrapText="1"/>
    </xf>
    <xf numFmtId="0" fontId="10" fillId="5" borderId="9"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164" fontId="12" fillId="0" borderId="1" xfId="1" applyFont="1" applyFill="1" applyBorder="1" applyAlignment="1">
      <alignment horizontal="center" vertical="center" wrapText="1"/>
    </xf>
    <xf numFmtId="164" fontId="10" fillId="5" borderId="10" xfId="1" applyFont="1" applyFill="1" applyBorder="1" applyAlignment="1">
      <alignment horizontal="center" vertical="center" wrapText="1"/>
    </xf>
    <xf numFmtId="0" fontId="4" fillId="0" borderId="1" xfId="0" applyFont="1" applyBorder="1" applyAlignment="1">
      <alignment horizontal="center" vertical="center"/>
    </xf>
    <xf numFmtId="0" fontId="11" fillId="8" borderId="1" xfId="0" applyFont="1" applyFill="1" applyBorder="1" applyAlignment="1">
      <alignment horizontal="center" vertical="center"/>
    </xf>
    <xf numFmtId="3" fontId="10" fillId="5" borderId="20" xfId="3" applyNumberFormat="1" applyFont="1" applyFill="1" applyBorder="1" applyAlignment="1">
      <alignment horizontal="center" vertical="center" wrapText="1"/>
    </xf>
    <xf numFmtId="3" fontId="10" fillId="5" borderId="21" xfId="3" applyNumberFormat="1" applyFont="1" applyFill="1" applyBorder="1" applyAlignment="1">
      <alignment horizontal="center" vertical="center" wrapText="1"/>
    </xf>
    <xf numFmtId="3" fontId="10" fillId="5" borderId="22" xfId="3" applyNumberFormat="1" applyFont="1" applyFill="1" applyBorder="1" applyAlignment="1">
      <alignment horizontal="center" vertical="center" wrapText="1"/>
    </xf>
    <xf numFmtId="3" fontId="10" fillId="5" borderId="23" xfId="3" applyNumberFormat="1" applyFont="1" applyFill="1" applyBorder="1" applyAlignment="1">
      <alignment horizontal="center" vertical="center" wrapText="1"/>
    </xf>
    <xf numFmtId="0" fontId="16" fillId="0" borderId="0" xfId="0" applyFont="1" applyAlignment="1">
      <alignment horizontal="center" vertical="center"/>
    </xf>
    <xf numFmtId="0" fontId="10" fillId="5" borderId="10"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 fillId="3" borderId="1" xfId="0" applyFont="1" applyFill="1" applyBorder="1" applyAlignment="1">
      <alignment horizontal="left" vertical="center"/>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 fillId="3" borderId="1" xfId="0" applyFont="1" applyFill="1" applyBorder="1" applyAlignment="1">
      <alignment horizontal="left" vertical="center" wrapText="1"/>
    </xf>
    <xf numFmtId="0" fontId="6" fillId="0" borderId="0" xfId="0" applyFont="1" applyAlignment="1">
      <alignment horizontal="center" vertical="center"/>
    </xf>
    <xf numFmtId="0" fontId="4" fillId="0" borderId="1" xfId="0" applyFont="1" applyBorder="1" applyAlignment="1">
      <alignment horizontal="left" vertical="center" wrapText="1"/>
    </xf>
    <xf numFmtId="164" fontId="2" fillId="0" borderId="1" xfId="1" applyFont="1" applyFill="1" applyBorder="1" applyAlignment="1">
      <alignment horizontal="center" vertical="center" wrapText="1"/>
    </xf>
    <xf numFmtId="0" fontId="4" fillId="0" borderId="0" xfId="0" applyFont="1" applyAlignment="1">
      <alignment horizontal="center" vertical="center"/>
    </xf>
    <xf numFmtId="0" fontId="13" fillId="3" borderId="1"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166" fontId="10" fillId="5" borderId="11" xfId="2" applyNumberFormat="1" applyFont="1" applyFill="1" applyBorder="1" applyAlignment="1">
      <alignment horizontal="center" vertical="center" wrapText="1"/>
    </xf>
    <xf numFmtId="166" fontId="10" fillId="5" borderId="19" xfId="2" applyNumberFormat="1" applyFont="1" applyFill="1" applyBorder="1" applyAlignment="1">
      <alignment horizontal="center" vertical="center" wrapText="1"/>
    </xf>
    <xf numFmtId="0" fontId="9" fillId="2" borderId="0" xfId="0" applyFont="1" applyFill="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13" fillId="3" borderId="1" xfId="0" applyFont="1" applyFill="1" applyBorder="1" applyAlignment="1">
      <alignment horizontal="left" vertical="center"/>
    </xf>
    <xf numFmtId="0" fontId="2" fillId="0" borderId="0" xfId="0" applyFont="1" applyAlignment="1">
      <alignment horizontal="center" vertical="center" wrapText="1"/>
    </xf>
    <xf numFmtId="164" fontId="15" fillId="0" borderId="0" xfId="1" applyFont="1" applyFill="1" applyAlignment="1">
      <alignment horizontal="center" vertical="center"/>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2" fillId="0" borderId="1" xfId="0" applyFont="1" applyBorder="1" applyAlignment="1">
      <alignment horizontal="center" vertical="center"/>
    </xf>
  </cellXfs>
  <cellStyles count="4">
    <cellStyle name="Millares" xfId="3" builtinId="3"/>
    <cellStyle name="Moneda" xfId="1" builtinId="4"/>
    <cellStyle name="Normal" xfId="0" builtinId="0"/>
    <cellStyle name="Porcentaje" xfId="2" builtinId="5"/>
  </cellStyles>
  <dxfs count="41">
    <dxf>
      <fill>
        <patternFill>
          <bgColor rgb="FFFFFF00"/>
        </patternFill>
      </fill>
    </dxf>
    <dxf>
      <fill>
        <patternFill>
          <bgColor theme="7"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2643372</xdr:colOff>
      <xdr:row>0</xdr:row>
      <xdr:rowOff>0</xdr:rowOff>
    </xdr:from>
    <xdr:to>
      <xdr:col>9</xdr:col>
      <xdr:colOff>0</xdr:colOff>
      <xdr:row>0</xdr:row>
      <xdr:rowOff>1340364</xdr:rowOff>
    </xdr:to>
    <xdr:pic>
      <xdr:nvPicPr>
        <xdr:cNvPr id="2" name="Imagen 42" descr="Imagen que contiene Logotipo&#10;&#10;Descripción generada automáticamente">
          <a:extLst>
            <a:ext uri="{FF2B5EF4-FFF2-40B4-BE49-F238E27FC236}">
              <a16:creationId xmlns:a16="http://schemas.microsoft.com/office/drawing/2014/main" id="{66B871E7-4344-4B96-A8B7-DAF9EE28B9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80443" y="0"/>
          <a:ext cx="2677021" cy="134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517071</xdr:colOff>
      <xdr:row>225</xdr:row>
      <xdr:rowOff>48078</xdr:rowOff>
    </xdr:from>
    <xdr:to>
      <xdr:col>9</xdr:col>
      <xdr:colOff>524819</xdr:colOff>
      <xdr:row>234</xdr:row>
      <xdr:rowOff>0</xdr:rowOff>
    </xdr:to>
    <xdr:pic>
      <xdr:nvPicPr>
        <xdr:cNvPr id="7" name="Imagen 6">
          <a:extLst>
            <a:ext uri="{FF2B5EF4-FFF2-40B4-BE49-F238E27FC236}">
              <a16:creationId xmlns:a16="http://schemas.microsoft.com/office/drawing/2014/main" id="{7CD6DA28-D364-AB99-4236-BC535D303B83}"/>
            </a:ext>
          </a:extLst>
        </xdr:cNvPr>
        <xdr:cNvPicPr>
          <a:picLocks noChangeAspect="1"/>
        </xdr:cNvPicPr>
      </xdr:nvPicPr>
      <xdr:blipFill rotWithShape="1">
        <a:blip xmlns:r="http://schemas.openxmlformats.org/officeDocument/2006/relationships" r:embed="rId2"/>
        <a:srcRect l="23172" r="12508"/>
        <a:stretch/>
      </xdr:blipFill>
      <xdr:spPr>
        <a:xfrm rot="16200000">
          <a:off x="10163646" y="302916753"/>
          <a:ext cx="2305957" cy="532496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41"/>
  <sheetViews>
    <sheetView tabSelected="1" view="pageBreakPreview" zoomScale="70" zoomScaleNormal="70" zoomScaleSheetLayoutView="70" workbookViewId="0">
      <selection activeCell="Z1" sqref="Z1"/>
    </sheetView>
  </sheetViews>
  <sheetFormatPr baseColWidth="10" defaultColWidth="11.42578125" defaultRowHeight="17.25" outlineLevelCol="1" x14ac:dyDescent="0.25"/>
  <cols>
    <col min="1" max="1" width="1.85546875" style="2" customWidth="1"/>
    <col min="2" max="2" width="8.42578125" style="3" bestFit="1" customWidth="1"/>
    <col min="3" max="3" width="9.140625" style="11" bestFit="1" customWidth="1"/>
    <col min="4" max="4" width="23.42578125" style="5" customWidth="1"/>
    <col min="5" max="5" width="24" style="5" customWidth="1"/>
    <col min="6" max="6" width="21.7109375" style="5" customWidth="1"/>
    <col min="7" max="7" width="28.140625" style="30" customWidth="1"/>
    <col min="8" max="8" width="44" style="6" customWidth="1" outlineLevel="1"/>
    <col min="9" max="9" width="32.140625" style="6" customWidth="1" outlineLevel="1"/>
    <col min="10" max="10" width="18.85546875" style="30" customWidth="1"/>
    <col min="11" max="11" width="7.42578125" style="29" bestFit="1" customWidth="1"/>
    <col min="12" max="12" width="25.85546875" style="7" bestFit="1" customWidth="1"/>
    <col min="13" max="24" width="5.7109375" style="7" customWidth="1"/>
    <col min="25" max="25" width="17.85546875" style="58" bestFit="1" customWidth="1"/>
    <col min="26" max="26" width="54.42578125" style="5" customWidth="1"/>
    <col min="27" max="27" width="11.42578125" style="2"/>
    <col min="28" max="28" width="23.140625" style="2" customWidth="1"/>
    <col min="29" max="16384" width="11.42578125" style="2"/>
  </cols>
  <sheetData>
    <row r="1" spans="1:28" ht="110.1" customHeight="1" x14ac:dyDescent="0.25">
      <c r="B1" s="154"/>
      <c r="C1" s="154"/>
      <c r="D1" s="154"/>
      <c r="E1" s="154"/>
      <c r="F1" s="154"/>
      <c r="G1" s="154"/>
      <c r="H1" s="154"/>
      <c r="I1" s="154"/>
      <c r="J1" s="154"/>
      <c r="K1" s="154"/>
      <c r="L1" s="154"/>
      <c r="M1" s="154"/>
      <c r="N1" s="154"/>
      <c r="O1" s="154"/>
      <c r="P1" s="154"/>
      <c r="Q1" s="154"/>
      <c r="R1" s="154"/>
      <c r="S1" s="154"/>
      <c r="T1" s="154"/>
      <c r="U1" s="154"/>
      <c r="V1" s="154"/>
      <c r="W1" s="154"/>
      <c r="X1" s="154"/>
      <c r="Y1" s="154"/>
    </row>
    <row r="2" spans="1:28" ht="32.25" x14ac:dyDescent="0.25">
      <c r="B2" s="139" t="s">
        <v>0</v>
      </c>
      <c r="C2" s="139"/>
      <c r="D2" s="139"/>
      <c r="E2" s="139"/>
      <c r="F2" s="139"/>
      <c r="G2" s="139"/>
      <c r="H2" s="139"/>
      <c r="I2" s="139"/>
      <c r="J2" s="139"/>
      <c r="K2" s="139"/>
      <c r="L2" s="139"/>
      <c r="M2" s="139"/>
      <c r="N2" s="139"/>
      <c r="O2" s="139"/>
      <c r="P2" s="139"/>
      <c r="Q2" s="139"/>
      <c r="R2" s="139"/>
      <c r="S2" s="139"/>
      <c r="T2" s="139"/>
      <c r="U2" s="139"/>
      <c r="V2" s="139"/>
      <c r="W2" s="139"/>
      <c r="X2" s="139"/>
      <c r="Y2" s="139"/>
    </row>
    <row r="3" spans="1:28" ht="30.75" x14ac:dyDescent="0.25">
      <c r="B3" s="144" t="s">
        <v>1</v>
      </c>
      <c r="C3" s="144"/>
      <c r="D3" s="144"/>
      <c r="E3" s="144"/>
      <c r="F3" s="144"/>
      <c r="G3" s="144"/>
      <c r="H3" s="144"/>
      <c r="I3" s="144"/>
      <c r="J3" s="144"/>
      <c r="K3" s="144"/>
      <c r="L3" s="144"/>
      <c r="M3" s="144"/>
      <c r="N3" s="144"/>
      <c r="O3" s="144"/>
      <c r="P3" s="144"/>
      <c r="Q3" s="144"/>
      <c r="R3" s="144"/>
      <c r="S3" s="144"/>
      <c r="T3" s="144"/>
      <c r="U3" s="144"/>
      <c r="V3" s="144"/>
      <c r="W3" s="144"/>
      <c r="X3" s="144"/>
      <c r="Y3" s="144"/>
    </row>
    <row r="4" spans="1:28" ht="24.75" x14ac:dyDescent="0.25">
      <c r="B4" s="151" t="s">
        <v>2</v>
      </c>
      <c r="C4" s="151"/>
      <c r="D4" s="151"/>
      <c r="E4" s="151"/>
      <c r="F4" s="151"/>
      <c r="G4" s="151"/>
      <c r="H4" s="151"/>
      <c r="I4" s="151"/>
      <c r="J4" s="151"/>
      <c r="K4" s="151"/>
      <c r="L4" s="151"/>
      <c r="M4" s="151"/>
      <c r="N4" s="151"/>
      <c r="O4" s="151"/>
      <c r="P4" s="151"/>
      <c r="Q4" s="151"/>
      <c r="R4" s="151"/>
      <c r="S4" s="151"/>
      <c r="T4" s="151"/>
      <c r="U4" s="151"/>
      <c r="V4" s="151"/>
      <c r="W4" s="151"/>
      <c r="X4" s="151"/>
      <c r="Y4" s="151"/>
      <c r="Z4" s="79"/>
    </row>
    <row r="5" spans="1:28" ht="21.75" x14ac:dyDescent="0.25">
      <c r="B5" s="145" t="s">
        <v>3</v>
      </c>
      <c r="C5" s="145"/>
      <c r="D5" s="145"/>
      <c r="E5" s="145"/>
      <c r="F5" s="145"/>
      <c r="G5" s="145"/>
      <c r="H5" s="145"/>
      <c r="I5" s="145"/>
      <c r="J5" s="145"/>
      <c r="K5" s="145"/>
      <c r="L5" s="145"/>
      <c r="M5" s="145"/>
      <c r="N5" s="145"/>
      <c r="O5" s="145"/>
      <c r="P5" s="145"/>
      <c r="Q5" s="145"/>
      <c r="R5" s="145"/>
      <c r="S5" s="145"/>
      <c r="T5" s="145"/>
      <c r="U5" s="145"/>
      <c r="V5" s="145"/>
      <c r="W5" s="145"/>
      <c r="X5" s="145"/>
      <c r="Y5" s="145"/>
    </row>
    <row r="6" spans="1:28" ht="6.95" customHeight="1" x14ac:dyDescent="0.25">
      <c r="B6" s="56"/>
      <c r="C6" s="56"/>
      <c r="D6" s="56"/>
      <c r="E6" s="56"/>
      <c r="F6" s="56"/>
      <c r="G6" s="56"/>
      <c r="H6" s="56"/>
      <c r="I6" s="56"/>
      <c r="J6" s="56"/>
      <c r="K6" s="56"/>
      <c r="L6" s="56"/>
      <c r="M6" s="56"/>
      <c r="N6" s="56"/>
      <c r="O6" s="56"/>
      <c r="P6" s="56"/>
      <c r="Q6" s="56"/>
      <c r="R6" s="56"/>
      <c r="S6" s="56"/>
      <c r="T6" s="56"/>
      <c r="U6" s="56"/>
      <c r="V6" s="56"/>
      <c r="W6" s="56"/>
      <c r="X6" s="56"/>
      <c r="Y6" s="56"/>
    </row>
    <row r="7" spans="1:28" ht="62.1" hidden="1" customHeight="1" x14ac:dyDescent="0.25">
      <c r="B7" s="56"/>
      <c r="C7" s="56"/>
      <c r="D7" s="56"/>
      <c r="E7" s="56"/>
      <c r="F7" s="56"/>
      <c r="G7" s="56"/>
      <c r="H7" s="56"/>
      <c r="I7" s="56"/>
      <c r="J7" s="56"/>
      <c r="K7" s="56"/>
      <c r="L7" s="56"/>
      <c r="M7" s="56"/>
      <c r="N7" s="56"/>
      <c r="O7" s="56"/>
      <c r="P7" s="56"/>
      <c r="Q7" s="56"/>
      <c r="R7" s="56"/>
      <c r="S7" s="56"/>
      <c r="T7" s="56"/>
      <c r="U7" s="56"/>
      <c r="V7" s="56"/>
      <c r="W7" s="56"/>
      <c r="X7" s="56"/>
      <c r="Y7" s="56"/>
    </row>
    <row r="8" spans="1:28" ht="36" customHeight="1" x14ac:dyDescent="0.25">
      <c r="B8" s="147" t="s">
        <v>387</v>
      </c>
      <c r="C8" s="148"/>
      <c r="D8" s="148"/>
      <c r="E8" s="148"/>
      <c r="F8" s="148"/>
      <c r="G8" s="148"/>
      <c r="H8" s="148"/>
      <c r="I8" s="148"/>
      <c r="J8" s="148"/>
      <c r="K8" s="148"/>
      <c r="L8" s="148"/>
      <c r="M8" s="148"/>
      <c r="N8" s="148"/>
      <c r="O8" s="148"/>
      <c r="P8" s="148"/>
      <c r="Q8" s="148"/>
      <c r="R8" s="148"/>
      <c r="S8" s="148"/>
      <c r="T8" s="148"/>
      <c r="U8" s="148"/>
      <c r="V8" s="148"/>
      <c r="W8" s="148"/>
      <c r="X8" s="148"/>
      <c r="Y8" s="149"/>
    </row>
    <row r="9" spans="1:28" ht="5.0999999999999996" customHeight="1" thickBot="1" x14ac:dyDescent="0.3">
      <c r="D9" s="154"/>
      <c r="E9" s="154"/>
      <c r="F9" s="154"/>
      <c r="G9" s="154"/>
      <c r="H9" s="154"/>
      <c r="I9" s="154"/>
      <c r="J9" s="154"/>
      <c r="K9" s="154"/>
      <c r="L9" s="154"/>
      <c r="M9" s="154"/>
      <c r="N9" s="154"/>
      <c r="O9" s="154"/>
      <c r="P9" s="154"/>
      <c r="Q9" s="154"/>
      <c r="R9" s="154"/>
      <c r="S9" s="154"/>
      <c r="T9" s="154"/>
      <c r="U9" s="154"/>
      <c r="V9" s="154"/>
      <c r="W9" s="154"/>
      <c r="X9" s="154"/>
    </row>
    <row r="10" spans="1:28" s="4" customFormat="1" ht="29.25" customHeight="1" x14ac:dyDescent="0.25">
      <c r="A10" s="9"/>
      <c r="B10" s="124" t="s">
        <v>4</v>
      </c>
      <c r="C10" s="126" t="s">
        <v>5</v>
      </c>
      <c r="D10" s="140" t="s">
        <v>6</v>
      </c>
      <c r="E10" s="140"/>
      <c r="F10" s="140" t="s">
        <v>7</v>
      </c>
      <c r="G10" s="140"/>
      <c r="H10" s="126" t="s">
        <v>8</v>
      </c>
      <c r="I10" s="126" t="s">
        <v>9</v>
      </c>
      <c r="J10" s="135" t="s">
        <v>284</v>
      </c>
      <c r="K10" s="136"/>
      <c r="L10" s="64" t="s">
        <v>388</v>
      </c>
      <c r="M10" s="132" t="s">
        <v>260</v>
      </c>
      <c r="N10" s="132"/>
      <c r="O10" s="132"/>
      <c r="P10" s="132"/>
      <c r="Q10" s="132"/>
      <c r="R10" s="132"/>
      <c r="S10" s="132"/>
      <c r="T10" s="132"/>
      <c r="U10" s="132"/>
      <c r="V10" s="132"/>
      <c r="W10" s="132"/>
      <c r="X10" s="132"/>
      <c r="Y10" s="159" t="s">
        <v>10</v>
      </c>
      <c r="Z10" s="46"/>
    </row>
    <row r="11" spans="1:28" s="4" customFormat="1" ht="31.9" customHeight="1" thickBot="1" x14ac:dyDescent="0.3">
      <c r="A11" s="10"/>
      <c r="B11" s="125"/>
      <c r="C11" s="127"/>
      <c r="D11" s="65" t="s">
        <v>11</v>
      </c>
      <c r="E11" s="65" t="s">
        <v>12</v>
      </c>
      <c r="F11" s="65" t="s">
        <v>13</v>
      </c>
      <c r="G11" s="65" t="s">
        <v>14</v>
      </c>
      <c r="H11" s="127"/>
      <c r="I11" s="127"/>
      <c r="J11" s="137"/>
      <c r="K11" s="138"/>
      <c r="L11" s="66" t="s">
        <v>15</v>
      </c>
      <c r="M11" s="67">
        <v>1</v>
      </c>
      <c r="N11" s="68">
        <v>2</v>
      </c>
      <c r="O11" s="69">
        <v>3</v>
      </c>
      <c r="P11" s="70">
        <v>4</v>
      </c>
      <c r="Q11" s="69">
        <v>5</v>
      </c>
      <c r="R11" s="69">
        <v>6</v>
      </c>
      <c r="S11" s="69">
        <v>7</v>
      </c>
      <c r="T11" s="69">
        <v>8</v>
      </c>
      <c r="U11" s="69">
        <v>9</v>
      </c>
      <c r="V11" s="69">
        <v>10</v>
      </c>
      <c r="W11" s="69">
        <v>11</v>
      </c>
      <c r="X11" s="71">
        <v>12</v>
      </c>
      <c r="Y11" s="160"/>
      <c r="Z11" s="46"/>
      <c r="AB11" s="43">
        <f ca="1">TODAY()</f>
        <v>45692</v>
      </c>
    </row>
    <row r="12" spans="1:28" s="4" customFormat="1" ht="5.0999999999999996" customHeight="1" x14ac:dyDescent="0.25">
      <c r="A12" s="9"/>
      <c r="B12" s="73"/>
      <c r="C12" s="73"/>
      <c r="D12" s="73"/>
      <c r="E12" s="73"/>
      <c r="F12" s="73"/>
      <c r="G12" s="73"/>
      <c r="H12" s="73"/>
      <c r="I12" s="73"/>
      <c r="J12" s="73"/>
      <c r="K12" s="74"/>
      <c r="L12" s="75"/>
      <c r="M12" s="76"/>
      <c r="N12" s="76"/>
      <c r="O12" s="76"/>
      <c r="P12" s="76"/>
      <c r="Q12" s="76"/>
      <c r="R12" s="76"/>
      <c r="S12" s="76"/>
      <c r="T12" s="76"/>
      <c r="U12" s="76"/>
      <c r="V12" s="76"/>
      <c r="W12" s="76"/>
      <c r="X12" s="76"/>
      <c r="Y12" s="77"/>
      <c r="Z12" s="46"/>
      <c r="AB12" s="78"/>
    </row>
    <row r="13" spans="1:28" s="25" customFormat="1" ht="21.75" x14ac:dyDescent="0.25">
      <c r="B13" s="128" t="s">
        <v>16</v>
      </c>
      <c r="C13" s="129"/>
      <c r="D13" s="129"/>
      <c r="E13" s="129"/>
      <c r="F13" s="129"/>
      <c r="G13" s="129"/>
      <c r="H13" s="129"/>
      <c r="I13" s="129"/>
      <c r="J13" s="129"/>
      <c r="K13" s="129"/>
      <c r="L13" s="129"/>
      <c r="M13" s="129"/>
      <c r="N13" s="129"/>
      <c r="O13" s="129"/>
      <c r="P13" s="129"/>
      <c r="Q13" s="129"/>
      <c r="R13" s="129"/>
      <c r="S13" s="129"/>
      <c r="T13" s="129"/>
      <c r="U13" s="129"/>
      <c r="V13" s="129"/>
      <c r="W13" s="129"/>
      <c r="X13" s="129"/>
      <c r="Y13" s="130"/>
      <c r="Z13" s="47"/>
    </row>
    <row r="14" spans="1:28" ht="19.5" customHeight="1" x14ac:dyDescent="0.25">
      <c r="B14" s="40" t="s">
        <v>17</v>
      </c>
      <c r="C14" s="41"/>
      <c r="D14" s="39"/>
      <c r="E14" s="39"/>
      <c r="F14" s="39"/>
      <c r="G14" s="41"/>
      <c r="H14" s="39"/>
      <c r="I14" s="50"/>
      <c r="J14" s="41"/>
      <c r="K14" s="41"/>
      <c r="L14" s="44"/>
      <c r="M14" s="44"/>
      <c r="N14" s="44"/>
      <c r="O14" s="44"/>
      <c r="P14" s="44"/>
      <c r="Q14" s="44"/>
      <c r="R14" s="44"/>
      <c r="S14" s="44"/>
      <c r="T14" s="44"/>
      <c r="U14" s="44"/>
      <c r="V14" s="44"/>
      <c r="W14" s="44"/>
      <c r="X14" s="44"/>
      <c r="Y14" s="59"/>
    </row>
    <row r="15" spans="1:28" ht="192.95" customHeight="1" x14ac:dyDescent="0.25">
      <c r="B15" s="26">
        <v>1</v>
      </c>
      <c r="C15" s="52">
        <v>13880</v>
      </c>
      <c r="D15" s="1" t="s">
        <v>270</v>
      </c>
      <c r="E15" s="90" t="s">
        <v>18</v>
      </c>
      <c r="F15" s="15" t="s">
        <v>271</v>
      </c>
      <c r="G15" s="17" t="s">
        <v>272</v>
      </c>
      <c r="H15" s="15" t="s">
        <v>576</v>
      </c>
      <c r="I15" s="15" t="s">
        <v>273</v>
      </c>
      <c r="J15" s="123" t="s">
        <v>290</v>
      </c>
      <c r="K15" s="123"/>
      <c r="L15" s="45">
        <v>12210753.85</v>
      </c>
      <c r="M15" s="45"/>
      <c r="N15" s="45"/>
      <c r="O15" s="45"/>
      <c r="P15" s="92"/>
      <c r="Q15" s="45"/>
      <c r="R15" s="45"/>
      <c r="S15" s="45"/>
      <c r="T15" s="45"/>
      <c r="U15" s="45"/>
      <c r="V15" s="45"/>
      <c r="W15" s="45"/>
      <c r="X15" s="45"/>
      <c r="Y15" s="60">
        <v>45777</v>
      </c>
    </row>
    <row r="16" spans="1:28" ht="103.5" x14ac:dyDescent="0.25">
      <c r="B16" s="26">
        <f>B15+1</f>
        <v>2</v>
      </c>
      <c r="C16" s="52">
        <v>13890</v>
      </c>
      <c r="D16" s="1" t="s">
        <v>19</v>
      </c>
      <c r="E16" s="90" t="s">
        <v>18</v>
      </c>
      <c r="F16" s="15" t="s">
        <v>20</v>
      </c>
      <c r="G16" s="17" t="s">
        <v>18</v>
      </c>
      <c r="H16" s="15" t="s">
        <v>21</v>
      </c>
      <c r="I16" s="15" t="s">
        <v>22</v>
      </c>
      <c r="J16" s="17" t="s">
        <v>290</v>
      </c>
      <c r="K16" s="83">
        <v>1</v>
      </c>
      <c r="L16" s="45">
        <v>20747765</v>
      </c>
      <c r="M16" s="45"/>
      <c r="N16" s="45"/>
      <c r="O16" s="45"/>
      <c r="P16" s="92"/>
      <c r="Q16" s="92"/>
      <c r="R16" s="45"/>
      <c r="S16" s="92"/>
      <c r="T16" s="45"/>
      <c r="U16" s="45"/>
      <c r="V16" s="45"/>
      <c r="W16" s="45"/>
      <c r="X16" s="45"/>
      <c r="Y16" s="57" t="s">
        <v>389</v>
      </c>
    </row>
    <row r="17" spans="2:26" ht="51.75" x14ac:dyDescent="0.25">
      <c r="B17" s="133">
        <f t="shared" ref="B17" si="0">B16+1</f>
        <v>3</v>
      </c>
      <c r="C17" s="134">
        <v>13892</v>
      </c>
      <c r="D17" s="152" t="s">
        <v>232</v>
      </c>
      <c r="E17" s="90" t="s">
        <v>18</v>
      </c>
      <c r="F17" s="15" t="s">
        <v>269</v>
      </c>
      <c r="G17" s="17" t="s">
        <v>18</v>
      </c>
      <c r="H17" s="114" t="s">
        <v>233</v>
      </c>
      <c r="I17" s="114" t="s">
        <v>234</v>
      </c>
      <c r="J17" s="123" t="s">
        <v>384</v>
      </c>
      <c r="K17" s="123"/>
      <c r="L17" s="153">
        <v>21411478</v>
      </c>
      <c r="M17" s="131" t="s">
        <v>385</v>
      </c>
      <c r="N17" s="131"/>
      <c r="O17" s="131"/>
      <c r="P17" s="131"/>
      <c r="Q17" s="131"/>
      <c r="R17" s="131"/>
      <c r="S17" s="131"/>
      <c r="T17" s="131"/>
      <c r="U17" s="131"/>
      <c r="V17" s="131"/>
      <c r="W17" s="131"/>
      <c r="X17" s="131"/>
      <c r="Y17" s="57">
        <v>45168</v>
      </c>
    </row>
    <row r="18" spans="2:26" ht="51.75" x14ac:dyDescent="0.25">
      <c r="B18" s="133"/>
      <c r="C18" s="134"/>
      <c r="D18" s="152"/>
      <c r="E18" s="90" t="s">
        <v>18</v>
      </c>
      <c r="F18" s="15" t="s">
        <v>268</v>
      </c>
      <c r="G18" s="17" t="s">
        <v>18</v>
      </c>
      <c r="H18" s="114"/>
      <c r="I18" s="114"/>
      <c r="J18" s="17" t="s">
        <v>290</v>
      </c>
      <c r="K18" s="83">
        <v>32</v>
      </c>
      <c r="L18" s="153"/>
      <c r="M18" s="45"/>
      <c r="N18" s="45"/>
      <c r="O18" s="92"/>
      <c r="P18" s="45"/>
      <c r="Q18" s="92"/>
      <c r="R18" s="92"/>
      <c r="S18" s="45"/>
      <c r="T18" s="45"/>
      <c r="U18" s="45"/>
      <c r="V18" s="45"/>
      <c r="W18" s="45"/>
      <c r="X18" s="45"/>
      <c r="Y18" s="57">
        <v>45809</v>
      </c>
    </row>
    <row r="19" spans="2:26" ht="86.25" x14ac:dyDescent="0.25">
      <c r="B19" s="26">
        <f>B17+1</f>
        <v>4</v>
      </c>
      <c r="C19" s="52">
        <v>13894</v>
      </c>
      <c r="D19" s="1" t="s">
        <v>274</v>
      </c>
      <c r="E19" s="90" t="s">
        <v>18</v>
      </c>
      <c r="F19" s="15" t="s">
        <v>275</v>
      </c>
      <c r="G19" s="17" t="s">
        <v>276</v>
      </c>
      <c r="H19" s="15" t="s">
        <v>277</v>
      </c>
      <c r="I19" s="15" t="s">
        <v>278</v>
      </c>
      <c r="J19" s="123" t="s">
        <v>384</v>
      </c>
      <c r="K19" s="123"/>
      <c r="L19" s="16">
        <v>2000000</v>
      </c>
      <c r="M19" s="45"/>
      <c r="N19" s="45"/>
      <c r="O19" s="45"/>
      <c r="P19" s="92"/>
      <c r="Q19" s="94"/>
      <c r="R19" s="45"/>
      <c r="S19" s="45"/>
      <c r="T19" s="45"/>
      <c r="U19" s="45"/>
      <c r="V19" s="45"/>
      <c r="W19" s="45"/>
      <c r="X19" s="45"/>
      <c r="Y19" s="57">
        <v>45748</v>
      </c>
    </row>
    <row r="20" spans="2:26" ht="215.45" customHeight="1" x14ac:dyDescent="0.25">
      <c r="B20" s="26">
        <f>B19+1</f>
        <v>5</v>
      </c>
      <c r="C20" s="52">
        <v>14588</v>
      </c>
      <c r="D20" s="1" t="s">
        <v>23</v>
      </c>
      <c r="E20" s="90" t="s">
        <v>18</v>
      </c>
      <c r="F20" s="1" t="s">
        <v>24</v>
      </c>
      <c r="G20" s="95" t="s">
        <v>18</v>
      </c>
      <c r="H20" s="1" t="s">
        <v>25</v>
      </c>
      <c r="I20" s="15" t="s">
        <v>26</v>
      </c>
      <c r="J20" s="17" t="s">
        <v>290</v>
      </c>
      <c r="K20" s="83">
        <v>550</v>
      </c>
      <c r="L20" s="45">
        <v>887087444.08000004</v>
      </c>
      <c r="M20" s="45"/>
      <c r="N20" s="45"/>
      <c r="O20" s="92"/>
      <c r="P20" s="45"/>
      <c r="Q20" s="45"/>
      <c r="R20" s="92"/>
      <c r="S20" s="45"/>
      <c r="T20" s="45"/>
      <c r="U20" s="45"/>
      <c r="V20" s="45"/>
      <c r="W20" s="45"/>
      <c r="X20" s="45"/>
      <c r="Y20" s="57">
        <v>45809</v>
      </c>
    </row>
    <row r="21" spans="2:26" ht="147.94999999999999" customHeight="1" x14ac:dyDescent="0.25">
      <c r="B21" s="26">
        <f t="shared" ref="B21" si="1">B20+1</f>
        <v>6</v>
      </c>
      <c r="C21" s="52">
        <v>14600</v>
      </c>
      <c r="D21" s="1" t="s">
        <v>28</v>
      </c>
      <c r="E21" s="90" t="s">
        <v>18</v>
      </c>
      <c r="F21" s="1" t="s">
        <v>29</v>
      </c>
      <c r="G21" s="95" t="s">
        <v>30</v>
      </c>
      <c r="H21" s="1" t="s">
        <v>31</v>
      </c>
      <c r="I21" s="1" t="s">
        <v>32</v>
      </c>
      <c r="J21" s="17" t="s">
        <v>290</v>
      </c>
      <c r="K21" s="83">
        <v>600</v>
      </c>
      <c r="L21" s="45">
        <v>2000000</v>
      </c>
      <c r="M21" s="45"/>
      <c r="N21" s="45"/>
      <c r="O21" s="92"/>
      <c r="P21" s="92"/>
      <c r="Q21" s="45"/>
      <c r="R21" s="45"/>
      <c r="S21" s="45"/>
      <c r="T21" s="45"/>
      <c r="U21" s="45"/>
      <c r="V21" s="45"/>
      <c r="W21" s="45"/>
      <c r="X21" s="45"/>
      <c r="Y21" s="57">
        <v>45748</v>
      </c>
    </row>
    <row r="22" spans="2:26" ht="261" customHeight="1" x14ac:dyDescent="0.25">
      <c r="B22" s="26">
        <f t="shared" ref="B22" si="2">B21+1</f>
        <v>7</v>
      </c>
      <c r="C22" s="52">
        <v>14601</v>
      </c>
      <c r="D22" s="1" t="s">
        <v>33</v>
      </c>
      <c r="E22" s="90" t="s">
        <v>18</v>
      </c>
      <c r="F22" s="1" t="s">
        <v>34</v>
      </c>
      <c r="G22" s="95" t="s">
        <v>35</v>
      </c>
      <c r="H22" s="1" t="s">
        <v>36</v>
      </c>
      <c r="I22" s="1" t="s">
        <v>37</v>
      </c>
      <c r="J22" s="17" t="s">
        <v>290</v>
      </c>
      <c r="K22" s="83">
        <v>236</v>
      </c>
      <c r="L22" s="45">
        <v>2000000</v>
      </c>
      <c r="M22" s="45"/>
      <c r="N22" s="45"/>
      <c r="O22" s="45"/>
      <c r="P22" s="92"/>
      <c r="Q22" s="45"/>
      <c r="R22" s="45"/>
      <c r="S22" s="45"/>
      <c r="T22" s="45"/>
      <c r="U22" s="45"/>
      <c r="V22" s="45"/>
      <c r="W22" s="45"/>
      <c r="X22" s="45"/>
      <c r="Y22" s="57">
        <v>45748</v>
      </c>
    </row>
    <row r="23" spans="2:26" ht="330" customHeight="1" x14ac:dyDescent="0.25">
      <c r="B23" s="26">
        <f>B22+1</f>
        <v>8</v>
      </c>
      <c r="C23" s="52">
        <v>14615</v>
      </c>
      <c r="D23" s="1" t="s">
        <v>38</v>
      </c>
      <c r="E23" s="90" t="s">
        <v>18</v>
      </c>
      <c r="F23" s="1" t="s">
        <v>39</v>
      </c>
      <c r="G23" s="95" t="s">
        <v>18</v>
      </c>
      <c r="H23" s="1" t="s">
        <v>40</v>
      </c>
      <c r="I23" s="15" t="s">
        <v>41</v>
      </c>
      <c r="J23" s="17" t="s">
        <v>290</v>
      </c>
      <c r="K23" s="83">
        <v>0</v>
      </c>
      <c r="L23" s="45">
        <v>315876617.30000001</v>
      </c>
      <c r="M23" s="45"/>
      <c r="N23" s="45"/>
      <c r="O23" s="92"/>
      <c r="P23" s="92"/>
      <c r="Q23" s="92"/>
      <c r="R23" s="94"/>
      <c r="S23" s="92"/>
      <c r="T23" s="45"/>
      <c r="U23" s="45"/>
      <c r="V23" s="45"/>
      <c r="W23" s="45"/>
      <c r="X23" s="45"/>
      <c r="Y23" s="57">
        <v>45839</v>
      </c>
    </row>
    <row r="24" spans="2:26" ht="281.10000000000002" customHeight="1" x14ac:dyDescent="0.25">
      <c r="B24" s="26">
        <f>B23+1</f>
        <v>9</v>
      </c>
      <c r="C24" s="52">
        <v>14641</v>
      </c>
      <c r="D24" s="1" t="s">
        <v>249</v>
      </c>
      <c r="E24" s="90" t="s">
        <v>18</v>
      </c>
      <c r="F24" s="1" t="s">
        <v>18</v>
      </c>
      <c r="G24" s="95" t="s">
        <v>18</v>
      </c>
      <c r="H24" s="1" t="s">
        <v>262</v>
      </c>
      <c r="I24" s="15" t="s">
        <v>261</v>
      </c>
      <c r="J24" s="17" t="s">
        <v>290</v>
      </c>
      <c r="K24" s="83">
        <v>0</v>
      </c>
      <c r="L24" s="45">
        <v>41404153</v>
      </c>
      <c r="M24" s="45"/>
      <c r="N24" s="45"/>
      <c r="O24" s="45"/>
      <c r="P24" s="45"/>
      <c r="Q24" s="92"/>
      <c r="R24" s="45"/>
      <c r="S24" s="45"/>
      <c r="T24" s="45"/>
      <c r="U24" s="45"/>
      <c r="V24" s="45"/>
      <c r="W24" s="45"/>
      <c r="X24" s="45"/>
      <c r="Y24" s="57">
        <v>45778</v>
      </c>
    </row>
    <row r="25" spans="2:26" s="14" customFormat="1" ht="90.95" customHeight="1" x14ac:dyDescent="0.25">
      <c r="B25" s="27">
        <f>B24+1</f>
        <v>10</v>
      </c>
      <c r="C25" s="52">
        <v>14996</v>
      </c>
      <c r="D25" s="1" t="s">
        <v>279</v>
      </c>
      <c r="E25" s="90" t="s">
        <v>18</v>
      </c>
      <c r="F25" s="1" t="s">
        <v>280</v>
      </c>
      <c r="G25" s="95" t="s">
        <v>281</v>
      </c>
      <c r="H25" s="1" t="s">
        <v>282</v>
      </c>
      <c r="I25" s="15" t="s">
        <v>283</v>
      </c>
      <c r="J25" s="17" t="s">
        <v>290</v>
      </c>
      <c r="K25" s="96"/>
      <c r="L25" s="16">
        <v>1073222</v>
      </c>
      <c r="M25" s="45"/>
      <c r="N25" s="45"/>
      <c r="O25" s="45"/>
      <c r="P25" s="45"/>
      <c r="Q25" s="92"/>
      <c r="R25" s="45"/>
      <c r="S25" s="45"/>
      <c r="T25" s="45"/>
      <c r="U25" s="45"/>
      <c r="V25" s="45"/>
      <c r="W25" s="45"/>
      <c r="X25" s="45"/>
      <c r="Y25" s="57">
        <v>45778</v>
      </c>
      <c r="Z25" s="5"/>
    </row>
    <row r="26" spans="2:26" x14ac:dyDescent="0.25">
      <c r="B26" s="133" t="s">
        <v>18</v>
      </c>
      <c r="C26" s="133"/>
      <c r="D26" s="133"/>
      <c r="E26" s="133"/>
      <c r="F26" s="133"/>
      <c r="G26" s="133"/>
      <c r="H26" s="133"/>
      <c r="I26" s="133"/>
      <c r="J26" s="133"/>
      <c r="K26" s="133"/>
      <c r="L26" s="133"/>
      <c r="M26" s="133"/>
      <c r="N26" s="133"/>
      <c r="O26" s="133"/>
      <c r="P26" s="133"/>
      <c r="Q26" s="133"/>
      <c r="R26" s="133"/>
      <c r="S26" s="133"/>
      <c r="T26" s="133"/>
      <c r="U26" s="133"/>
      <c r="V26" s="133"/>
      <c r="W26" s="133"/>
      <c r="X26" s="133"/>
      <c r="Y26" s="133"/>
    </row>
    <row r="27" spans="2:26" ht="19.5" x14ac:dyDescent="0.25">
      <c r="B27" s="150" t="s">
        <v>42</v>
      </c>
      <c r="C27" s="150"/>
      <c r="D27" s="150"/>
      <c r="E27" s="150"/>
      <c r="F27" s="150"/>
      <c r="G27" s="150"/>
      <c r="H27" s="150"/>
      <c r="I27" s="150"/>
      <c r="J27" s="150"/>
      <c r="K27" s="150"/>
      <c r="L27" s="150"/>
      <c r="M27" s="150"/>
      <c r="N27" s="150"/>
      <c r="O27" s="150"/>
      <c r="P27" s="150"/>
      <c r="Q27" s="150"/>
      <c r="R27" s="150"/>
      <c r="S27" s="150"/>
      <c r="T27" s="150"/>
      <c r="U27" s="150"/>
      <c r="V27" s="150"/>
      <c r="W27" s="150"/>
      <c r="X27" s="150"/>
      <c r="Y27" s="150"/>
    </row>
    <row r="28" spans="2:26" s="14" customFormat="1" ht="230.1" customHeight="1" x14ac:dyDescent="0.25">
      <c r="B28" s="27">
        <f>B25+1</f>
        <v>11</v>
      </c>
      <c r="C28" s="53">
        <v>14731</v>
      </c>
      <c r="D28" s="15" t="s">
        <v>43</v>
      </c>
      <c r="E28" s="90" t="s">
        <v>18</v>
      </c>
      <c r="F28" s="15" t="s">
        <v>44</v>
      </c>
      <c r="G28" s="17" t="s">
        <v>45</v>
      </c>
      <c r="H28" s="15" t="s">
        <v>46</v>
      </c>
      <c r="I28" s="15" t="s">
        <v>47</v>
      </c>
      <c r="J28" s="17" t="s">
        <v>290</v>
      </c>
      <c r="K28" s="91">
        <v>12</v>
      </c>
      <c r="L28" s="16">
        <v>5254613.0599999996</v>
      </c>
      <c r="M28" s="16"/>
      <c r="N28" s="16"/>
      <c r="O28" s="81"/>
      <c r="P28" s="87"/>
      <c r="Q28" s="16"/>
      <c r="R28" s="16"/>
      <c r="S28" s="16"/>
      <c r="T28" s="16"/>
      <c r="U28" s="16"/>
      <c r="V28" s="16"/>
      <c r="W28" s="16"/>
      <c r="X28" s="16"/>
      <c r="Y28" s="61">
        <v>45748</v>
      </c>
      <c r="Z28" s="5"/>
    </row>
    <row r="29" spans="2:26" s="14" customFormat="1" ht="159" customHeight="1" x14ac:dyDescent="0.25">
      <c r="B29" s="27">
        <f>B28+1</f>
        <v>12</v>
      </c>
      <c r="C29" s="53">
        <v>14771</v>
      </c>
      <c r="D29" s="15" t="s">
        <v>255</v>
      </c>
      <c r="E29" s="90" t="s">
        <v>18</v>
      </c>
      <c r="F29" s="15" t="s">
        <v>256</v>
      </c>
      <c r="G29" s="17" t="s">
        <v>18</v>
      </c>
      <c r="H29" s="15" t="s">
        <v>257</v>
      </c>
      <c r="I29" s="15" t="s">
        <v>258</v>
      </c>
      <c r="J29" s="17" t="s">
        <v>290</v>
      </c>
      <c r="K29" s="83">
        <v>12</v>
      </c>
      <c r="L29" s="16">
        <v>20787154</v>
      </c>
      <c r="M29" s="16"/>
      <c r="N29" s="16"/>
      <c r="O29" s="87"/>
      <c r="P29" s="16"/>
      <c r="Q29" s="16"/>
      <c r="R29" s="16"/>
      <c r="S29" s="16"/>
      <c r="T29" s="16"/>
      <c r="U29" s="16"/>
      <c r="V29" s="16"/>
      <c r="W29" s="16"/>
      <c r="X29" s="16"/>
      <c r="Y29" s="61">
        <v>45717</v>
      </c>
      <c r="Z29" s="5"/>
    </row>
    <row r="30" spans="2:26" x14ac:dyDescent="0.25">
      <c r="B30" s="133" t="s">
        <v>18</v>
      </c>
      <c r="C30" s="133"/>
      <c r="D30" s="133"/>
      <c r="E30" s="133"/>
      <c r="F30" s="133"/>
      <c r="G30" s="133"/>
      <c r="H30" s="133"/>
      <c r="I30" s="133"/>
      <c r="J30" s="133"/>
      <c r="K30" s="133"/>
      <c r="L30" s="133"/>
      <c r="M30" s="133"/>
      <c r="N30" s="133"/>
      <c r="O30" s="133"/>
      <c r="P30" s="133"/>
      <c r="Q30" s="133"/>
      <c r="R30" s="133"/>
      <c r="S30" s="133"/>
      <c r="T30" s="133"/>
      <c r="U30" s="133"/>
      <c r="V30" s="133"/>
      <c r="W30" s="133"/>
      <c r="X30" s="133"/>
      <c r="Y30" s="133"/>
    </row>
    <row r="31" spans="2:26" ht="21.75" x14ac:dyDescent="0.25">
      <c r="B31" s="163" t="s">
        <v>48</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row>
    <row r="32" spans="2:26" ht="19.5" x14ac:dyDescent="0.25">
      <c r="B32" s="150" t="s">
        <v>49</v>
      </c>
      <c r="C32" s="150"/>
      <c r="D32" s="150"/>
      <c r="E32" s="150"/>
      <c r="F32" s="150"/>
      <c r="G32" s="150"/>
      <c r="H32" s="150"/>
      <c r="I32" s="150"/>
      <c r="J32" s="150"/>
      <c r="K32" s="150"/>
      <c r="L32" s="150"/>
      <c r="M32" s="150"/>
      <c r="N32" s="150"/>
      <c r="O32" s="150"/>
      <c r="P32" s="150"/>
      <c r="Q32" s="150"/>
      <c r="R32" s="150"/>
      <c r="S32" s="150"/>
      <c r="T32" s="150"/>
      <c r="U32" s="150"/>
      <c r="V32" s="150"/>
      <c r="W32" s="150"/>
      <c r="X32" s="150"/>
      <c r="Y32" s="150"/>
    </row>
    <row r="33" spans="1:26" ht="121.5" customHeight="1" x14ac:dyDescent="0.25">
      <c r="B33" s="26">
        <f>B29+1</f>
        <v>13</v>
      </c>
      <c r="C33" s="52">
        <v>14649</v>
      </c>
      <c r="D33" s="97" t="s">
        <v>210</v>
      </c>
      <c r="E33" s="90" t="s">
        <v>18</v>
      </c>
      <c r="F33" s="97" t="s">
        <v>50</v>
      </c>
      <c r="G33" s="95" t="s">
        <v>27</v>
      </c>
      <c r="H33" s="1" t="s">
        <v>211</v>
      </c>
      <c r="I33" s="1" t="s">
        <v>212</v>
      </c>
      <c r="J33" s="95" t="s">
        <v>290</v>
      </c>
      <c r="K33" s="98">
        <v>10300</v>
      </c>
      <c r="L33" s="8">
        <v>2723696114</v>
      </c>
      <c r="M33" s="99"/>
      <c r="N33" s="99"/>
      <c r="O33" s="99"/>
      <c r="P33" s="99"/>
      <c r="Q33" s="99"/>
      <c r="R33" s="99"/>
      <c r="S33" s="99"/>
      <c r="T33" s="99"/>
      <c r="U33" s="99"/>
      <c r="V33" s="99"/>
      <c r="W33" s="99"/>
      <c r="X33" s="99"/>
      <c r="Y33" s="57">
        <v>46021</v>
      </c>
    </row>
    <row r="34" spans="1:26" ht="275.45" customHeight="1" x14ac:dyDescent="0.25">
      <c r="B34" s="26">
        <f>B33+1</f>
        <v>14</v>
      </c>
      <c r="C34" s="52">
        <v>16130</v>
      </c>
      <c r="D34" s="97" t="s">
        <v>285</v>
      </c>
      <c r="E34" s="90" t="s">
        <v>18</v>
      </c>
      <c r="F34" s="97" t="s">
        <v>287</v>
      </c>
      <c r="G34" s="95" t="s">
        <v>286</v>
      </c>
      <c r="H34" s="1" t="s">
        <v>289</v>
      </c>
      <c r="I34" s="1" t="s">
        <v>288</v>
      </c>
      <c r="J34" s="95" t="s">
        <v>290</v>
      </c>
      <c r="K34" s="98">
        <f>8*75%</f>
        <v>6</v>
      </c>
      <c r="L34" s="100">
        <v>36754019</v>
      </c>
      <c r="M34" s="99"/>
      <c r="N34" s="99"/>
      <c r="O34" s="99"/>
      <c r="P34" s="99"/>
      <c r="Q34" s="99"/>
      <c r="R34" s="99"/>
      <c r="S34" s="99"/>
      <c r="T34" s="99"/>
      <c r="U34" s="99"/>
      <c r="V34" s="99"/>
      <c r="W34" s="99"/>
      <c r="X34" s="99"/>
      <c r="Y34" s="57">
        <v>46021</v>
      </c>
    </row>
    <row r="35" spans="1:26" x14ac:dyDescent="0.25">
      <c r="B35" s="133" t="s">
        <v>18</v>
      </c>
      <c r="C35" s="133"/>
      <c r="D35" s="133"/>
      <c r="E35" s="133"/>
      <c r="F35" s="133"/>
      <c r="G35" s="133"/>
      <c r="H35" s="133"/>
      <c r="I35" s="133"/>
      <c r="J35" s="133"/>
      <c r="K35" s="133"/>
      <c r="L35" s="133"/>
      <c r="M35" s="133"/>
      <c r="N35" s="133"/>
      <c r="O35" s="133"/>
      <c r="P35" s="133"/>
      <c r="Q35" s="133"/>
      <c r="R35" s="133"/>
      <c r="S35" s="133"/>
      <c r="T35" s="133"/>
      <c r="U35" s="133"/>
      <c r="V35" s="133"/>
      <c r="W35" s="133"/>
      <c r="X35" s="133"/>
      <c r="Y35" s="133"/>
    </row>
    <row r="36" spans="1:26" ht="19.5" x14ac:dyDescent="0.25">
      <c r="B36" s="146" t="s">
        <v>235</v>
      </c>
      <c r="C36" s="146"/>
      <c r="D36" s="146"/>
      <c r="E36" s="146"/>
      <c r="F36" s="146"/>
      <c r="G36" s="146"/>
      <c r="H36" s="146"/>
      <c r="I36" s="146"/>
      <c r="J36" s="146"/>
      <c r="K36" s="146"/>
      <c r="L36" s="146"/>
      <c r="M36" s="146"/>
      <c r="N36" s="146"/>
      <c r="O36" s="146"/>
      <c r="P36" s="146"/>
      <c r="Q36" s="146"/>
      <c r="R36" s="146"/>
      <c r="S36" s="146"/>
      <c r="T36" s="146"/>
      <c r="U36" s="146"/>
      <c r="V36" s="146"/>
      <c r="W36" s="146"/>
      <c r="X36" s="146"/>
      <c r="Y36" s="146"/>
    </row>
    <row r="37" spans="1:26" ht="138" x14ac:dyDescent="0.25">
      <c r="B37" s="26">
        <f>B34+1</f>
        <v>15</v>
      </c>
      <c r="C37" s="53">
        <v>14025</v>
      </c>
      <c r="D37" s="97" t="s">
        <v>236</v>
      </c>
      <c r="E37" s="90" t="s">
        <v>18</v>
      </c>
      <c r="F37" s="97" t="s">
        <v>50</v>
      </c>
      <c r="G37" s="95" t="s">
        <v>27</v>
      </c>
      <c r="H37" s="1" t="s">
        <v>237</v>
      </c>
      <c r="I37" s="1" t="s">
        <v>238</v>
      </c>
      <c r="J37" s="95" t="s">
        <v>290</v>
      </c>
      <c r="K37" s="101">
        <f>K33*10%+1</f>
        <v>1031</v>
      </c>
      <c r="L37" s="8">
        <v>144114678</v>
      </c>
      <c r="M37" s="8"/>
      <c r="N37" s="8"/>
      <c r="O37" s="99"/>
      <c r="P37" s="8"/>
      <c r="Q37" s="8"/>
      <c r="R37" s="99"/>
      <c r="S37" s="8"/>
      <c r="T37" s="8"/>
      <c r="U37" s="8"/>
      <c r="V37" s="8"/>
      <c r="W37" s="8"/>
      <c r="X37" s="8"/>
      <c r="Y37" s="57">
        <v>45809</v>
      </c>
    </row>
    <row r="38" spans="1:26" ht="15.75" customHeight="1" x14ac:dyDescent="0.25">
      <c r="B38" s="141" t="s">
        <v>18</v>
      </c>
      <c r="C38" s="142"/>
      <c r="D38" s="142"/>
      <c r="E38" s="142"/>
      <c r="F38" s="142"/>
      <c r="G38" s="142"/>
      <c r="H38" s="142"/>
      <c r="I38" s="142"/>
      <c r="J38" s="142"/>
      <c r="K38" s="142"/>
      <c r="L38" s="142"/>
      <c r="M38" s="142"/>
      <c r="N38" s="142"/>
      <c r="O38" s="142"/>
      <c r="P38" s="142"/>
      <c r="Q38" s="142"/>
      <c r="R38" s="142"/>
      <c r="S38" s="142"/>
      <c r="T38" s="142"/>
      <c r="U38" s="142"/>
      <c r="V38" s="142"/>
      <c r="W38" s="142"/>
      <c r="X38" s="142"/>
      <c r="Y38" s="143"/>
    </row>
    <row r="39" spans="1:26" ht="21.75" x14ac:dyDescent="0.25">
      <c r="A39" s="161" t="s">
        <v>51</v>
      </c>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2"/>
    </row>
    <row r="40" spans="1:26" ht="19.5" customHeight="1" x14ac:dyDescent="0.25">
      <c r="B40" s="156" t="s">
        <v>52</v>
      </c>
      <c r="C40" s="157"/>
      <c r="D40" s="157"/>
      <c r="E40" s="157"/>
      <c r="F40" s="157"/>
      <c r="G40" s="157"/>
      <c r="H40" s="157"/>
      <c r="I40" s="157"/>
      <c r="J40" s="157"/>
      <c r="K40" s="157"/>
      <c r="L40" s="157"/>
      <c r="M40" s="157"/>
      <c r="N40" s="157"/>
      <c r="O40" s="157"/>
      <c r="P40" s="157"/>
      <c r="Q40" s="157"/>
      <c r="R40" s="157"/>
      <c r="S40" s="157"/>
      <c r="T40" s="157"/>
      <c r="U40" s="157"/>
      <c r="V40" s="157"/>
      <c r="W40" s="157"/>
      <c r="X40" s="157"/>
      <c r="Y40" s="158"/>
    </row>
    <row r="41" spans="1:26" ht="213.6" customHeight="1" x14ac:dyDescent="0.25">
      <c r="B41" s="27">
        <f>B37+1</f>
        <v>16</v>
      </c>
      <c r="C41" s="53">
        <v>12897</v>
      </c>
      <c r="D41" s="13" t="s">
        <v>53</v>
      </c>
      <c r="E41" s="90" t="s">
        <v>18</v>
      </c>
      <c r="F41" s="13" t="s">
        <v>54</v>
      </c>
      <c r="G41" s="17" t="s">
        <v>55</v>
      </c>
      <c r="H41" s="15" t="s">
        <v>56</v>
      </c>
      <c r="I41" s="15" t="s">
        <v>57</v>
      </c>
      <c r="J41" s="17" t="s">
        <v>290</v>
      </c>
      <c r="K41" s="91">
        <v>1</v>
      </c>
      <c r="L41" s="16">
        <v>61878395</v>
      </c>
      <c r="M41" s="16"/>
      <c r="N41" s="16"/>
      <c r="O41" s="87"/>
      <c r="P41" s="16"/>
      <c r="Q41" s="87"/>
      <c r="R41" s="16"/>
      <c r="S41" s="16"/>
      <c r="T41" s="16"/>
      <c r="U41" s="16"/>
      <c r="V41" s="16"/>
      <c r="W41" s="16"/>
      <c r="X41" s="16"/>
      <c r="Y41" s="61">
        <v>45778</v>
      </c>
    </row>
    <row r="42" spans="1:26" ht="97.5" customHeight="1" x14ac:dyDescent="0.25">
      <c r="B42" s="115">
        <f>B41+1</f>
        <v>17</v>
      </c>
      <c r="C42" s="118">
        <v>13278</v>
      </c>
      <c r="D42" s="114" t="s">
        <v>227</v>
      </c>
      <c r="E42" s="121" t="s">
        <v>575</v>
      </c>
      <c r="F42" s="113" t="s">
        <v>228</v>
      </c>
      <c r="G42" s="113" t="s">
        <v>229</v>
      </c>
      <c r="H42" s="114" t="s">
        <v>230</v>
      </c>
      <c r="I42" s="113" t="s">
        <v>231</v>
      </c>
      <c r="J42" s="17" t="s">
        <v>290</v>
      </c>
      <c r="K42" s="91">
        <v>1</v>
      </c>
      <c r="L42" s="16">
        <v>4885745</v>
      </c>
      <c r="M42" s="16"/>
      <c r="N42" s="16"/>
      <c r="O42" s="16"/>
      <c r="P42" s="16"/>
      <c r="Q42" s="87"/>
      <c r="R42" s="16"/>
      <c r="S42" s="16"/>
      <c r="T42" s="16"/>
      <c r="U42" s="16"/>
      <c r="V42" s="16"/>
      <c r="W42" s="16"/>
      <c r="X42" s="16"/>
      <c r="Y42" s="61">
        <v>45778</v>
      </c>
    </row>
    <row r="43" spans="1:26" ht="111.95" customHeight="1" x14ac:dyDescent="0.25">
      <c r="B43" s="115"/>
      <c r="C43" s="118"/>
      <c r="D43" s="114"/>
      <c r="E43" s="120"/>
      <c r="F43" s="113"/>
      <c r="G43" s="113"/>
      <c r="H43" s="114"/>
      <c r="I43" s="113"/>
      <c r="J43" s="17" t="s">
        <v>296</v>
      </c>
      <c r="K43" s="91">
        <v>1</v>
      </c>
      <c r="L43" s="16">
        <v>1000000</v>
      </c>
      <c r="M43" s="16"/>
      <c r="N43" s="16"/>
      <c r="O43" s="16"/>
      <c r="P43" s="16"/>
      <c r="Q43" s="87"/>
      <c r="R43" s="16"/>
      <c r="S43" s="16"/>
      <c r="T43" s="16"/>
      <c r="U43" s="16"/>
      <c r="V43" s="16"/>
      <c r="W43" s="16"/>
      <c r="X43" s="16"/>
      <c r="Y43" s="61">
        <v>45778</v>
      </c>
    </row>
    <row r="44" spans="1:26" s="14" customFormat="1" ht="383.1" customHeight="1" x14ac:dyDescent="0.25">
      <c r="B44" s="27">
        <f>B42+1</f>
        <v>18</v>
      </c>
      <c r="C44" s="53">
        <v>13302</v>
      </c>
      <c r="D44" s="15" t="s">
        <v>291</v>
      </c>
      <c r="E44" s="90" t="s">
        <v>18</v>
      </c>
      <c r="F44" s="15" t="s">
        <v>292</v>
      </c>
      <c r="G44" s="17" t="s">
        <v>293</v>
      </c>
      <c r="H44" s="15" t="s">
        <v>294</v>
      </c>
      <c r="I44" s="15" t="s">
        <v>295</v>
      </c>
      <c r="J44" s="17" t="s">
        <v>290</v>
      </c>
      <c r="K44" s="91">
        <v>1</v>
      </c>
      <c r="L44" s="16">
        <v>172567977</v>
      </c>
      <c r="M44" s="16"/>
      <c r="N44" s="16"/>
      <c r="O44" s="87"/>
      <c r="P44" s="87"/>
      <c r="Q44" s="87"/>
      <c r="R44" s="16"/>
      <c r="S44" s="16"/>
      <c r="T44" s="16"/>
      <c r="U44" s="16"/>
      <c r="V44" s="16"/>
      <c r="W44" s="16"/>
      <c r="X44" s="16"/>
      <c r="Y44" s="61">
        <v>45778</v>
      </c>
      <c r="Z44" s="5"/>
    </row>
    <row r="45" spans="1:26" s="14" customFormat="1" ht="51" customHeight="1" x14ac:dyDescent="0.25">
      <c r="B45" s="115">
        <f>B44+1</f>
        <v>19</v>
      </c>
      <c r="C45" s="118">
        <v>13518</v>
      </c>
      <c r="D45" s="114" t="s">
        <v>58</v>
      </c>
      <c r="E45" s="114" t="s">
        <v>59</v>
      </c>
      <c r="F45" s="114" t="s">
        <v>60</v>
      </c>
      <c r="G45" s="113" t="s">
        <v>61</v>
      </c>
      <c r="H45" s="114" t="s">
        <v>62</v>
      </c>
      <c r="I45" s="114" t="s">
        <v>63</v>
      </c>
      <c r="J45" s="17" t="s">
        <v>290</v>
      </c>
      <c r="K45" s="91">
        <v>1</v>
      </c>
      <c r="L45" s="16">
        <v>430794055.25999999</v>
      </c>
      <c r="M45" s="16"/>
      <c r="N45" s="16"/>
      <c r="O45" s="16"/>
      <c r="P45" s="87"/>
      <c r="Q45" s="16"/>
      <c r="R45" s="87"/>
      <c r="S45" s="16"/>
      <c r="T45" s="16"/>
      <c r="U45" s="16"/>
      <c r="V45" s="87"/>
      <c r="W45" s="16"/>
      <c r="X45" s="16"/>
      <c r="Y45" s="61">
        <v>45931</v>
      </c>
      <c r="Z45" s="5"/>
    </row>
    <row r="46" spans="1:26" s="14" customFormat="1" ht="40.5" customHeight="1" x14ac:dyDescent="0.25">
      <c r="B46" s="115"/>
      <c r="C46" s="118"/>
      <c r="D46" s="114"/>
      <c r="E46" s="114"/>
      <c r="F46" s="114"/>
      <c r="G46" s="113"/>
      <c r="H46" s="114"/>
      <c r="I46" s="114"/>
      <c r="J46" s="17" t="s">
        <v>296</v>
      </c>
      <c r="K46" s="91">
        <v>1</v>
      </c>
      <c r="L46" s="16">
        <v>135000000</v>
      </c>
      <c r="M46" s="16"/>
      <c r="N46" s="16"/>
      <c r="O46" s="16"/>
      <c r="P46" s="87"/>
      <c r="Q46" s="16"/>
      <c r="R46" s="87"/>
      <c r="S46" s="16"/>
      <c r="T46" s="16"/>
      <c r="U46" s="16"/>
      <c r="V46" s="87"/>
      <c r="W46" s="16"/>
      <c r="X46" s="16"/>
      <c r="Y46" s="61">
        <v>45931</v>
      </c>
      <c r="Z46" s="5"/>
    </row>
    <row r="47" spans="1:26" s="14" customFormat="1" ht="60.95" customHeight="1" x14ac:dyDescent="0.25">
      <c r="B47" s="115">
        <f>B45+1</f>
        <v>20</v>
      </c>
      <c r="C47" s="118">
        <v>13523</v>
      </c>
      <c r="D47" s="114" t="s">
        <v>64</v>
      </c>
      <c r="E47" s="114" t="s">
        <v>65</v>
      </c>
      <c r="F47" s="114" t="s">
        <v>66</v>
      </c>
      <c r="G47" s="113" t="s">
        <v>67</v>
      </c>
      <c r="H47" s="114" t="s">
        <v>68</v>
      </c>
      <c r="I47" s="114" t="s">
        <v>69</v>
      </c>
      <c r="J47" s="17" t="s">
        <v>290</v>
      </c>
      <c r="K47" s="91">
        <v>1</v>
      </c>
      <c r="L47" s="16">
        <v>85653451.180000007</v>
      </c>
      <c r="M47" s="16"/>
      <c r="N47" s="16"/>
      <c r="O47" s="87"/>
      <c r="P47" s="87"/>
      <c r="Q47" s="16"/>
      <c r="R47" s="87"/>
      <c r="S47" s="16"/>
      <c r="T47" s="16"/>
      <c r="U47" s="16"/>
      <c r="V47" s="16"/>
      <c r="W47" s="16"/>
      <c r="X47" s="16"/>
      <c r="Y47" s="61">
        <v>45809</v>
      </c>
      <c r="Z47" s="5"/>
    </row>
    <row r="48" spans="1:26" s="14" customFormat="1" ht="98.45" customHeight="1" x14ac:dyDescent="0.25">
      <c r="B48" s="115"/>
      <c r="C48" s="118"/>
      <c r="D48" s="114"/>
      <c r="E48" s="114"/>
      <c r="F48" s="114"/>
      <c r="G48" s="113"/>
      <c r="H48" s="114"/>
      <c r="I48" s="114"/>
      <c r="J48" s="17" t="s">
        <v>296</v>
      </c>
      <c r="K48" s="91">
        <v>0</v>
      </c>
      <c r="L48" s="16">
        <v>0</v>
      </c>
      <c r="M48" s="16"/>
      <c r="N48" s="16"/>
      <c r="O48" s="16"/>
      <c r="P48" s="16"/>
      <c r="Q48" s="16"/>
      <c r="R48" s="16"/>
      <c r="S48" s="16"/>
      <c r="T48" s="16"/>
      <c r="U48" s="16"/>
      <c r="V48" s="16"/>
      <c r="W48" s="16"/>
      <c r="X48" s="16"/>
      <c r="Y48" s="61" t="s">
        <v>18</v>
      </c>
      <c r="Z48" s="5"/>
    </row>
    <row r="49" spans="2:26" s="14" customFormat="1" ht="47.1" customHeight="1" x14ac:dyDescent="0.25">
      <c r="B49" s="115">
        <f>B47+1</f>
        <v>21</v>
      </c>
      <c r="C49" s="118">
        <v>13530</v>
      </c>
      <c r="D49" s="114" t="s">
        <v>70</v>
      </c>
      <c r="E49" s="114" t="s">
        <v>71</v>
      </c>
      <c r="F49" s="114" t="s">
        <v>72</v>
      </c>
      <c r="G49" s="113" t="s">
        <v>73</v>
      </c>
      <c r="H49" s="114" t="s">
        <v>74</v>
      </c>
      <c r="I49" s="114" t="s">
        <v>75</v>
      </c>
      <c r="J49" s="17" t="s">
        <v>290</v>
      </c>
      <c r="K49" s="91">
        <v>1</v>
      </c>
      <c r="L49" s="16">
        <v>69223576</v>
      </c>
      <c r="M49" s="16"/>
      <c r="N49" s="16"/>
      <c r="O49" s="87"/>
      <c r="P49" s="87"/>
      <c r="Q49" s="16"/>
      <c r="R49" s="16"/>
      <c r="S49" s="87"/>
      <c r="T49" s="16"/>
      <c r="U49" s="16"/>
      <c r="V49" s="16"/>
      <c r="W49" s="16"/>
      <c r="X49" s="16"/>
      <c r="Y49" s="61">
        <v>45839</v>
      </c>
      <c r="Z49" s="5"/>
    </row>
    <row r="50" spans="2:26" s="14" customFormat="1" ht="153.6" customHeight="1" x14ac:dyDescent="0.25">
      <c r="B50" s="115"/>
      <c r="C50" s="118"/>
      <c r="D50" s="114"/>
      <c r="E50" s="114"/>
      <c r="F50" s="114"/>
      <c r="G50" s="113"/>
      <c r="H50" s="114"/>
      <c r="I50" s="114"/>
      <c r="J50" s="17" t="s">
        <v>296</v>
      </c>
      <c r="K50" s="91">
        <v>1</v>
      </c>
      <c r="L50" s="16">
        <v>0</v>
      </c>
      <c r="M50" s="16"/>
      <c r="N50" s="16"/>
      <c r="O50" s="87"/>
      <c r="P50" s="81"/>
      <c r="Q50" s="16"/>
      <c r="R50" s="16"/>
      <c r="S50" s="87"/>
      <c r="T50" s="16"/>
      <c r="U50" s="16"/>
      <c r="V50" s="16"/>
      <c r="W50" s="16"/>
      <c r="X50" s="16"/>
      <c r="Y50" s="61">
        <v>45839</v>
      </c>
      <c r="Z50" s="5"/>
    </row>
    <row r="51" spans="2:26" s="14" customFormat="1" ht="146.44999999999999" customHeight="1" x14ac:dyDescent="0.25">
      <c r="B51" s="115">
        <f>B49+1</f>
        <v>22</v>
      </c>
      <c r="C51" s="118">
        <v>13532</v>
      </c>
      <c r="D51" s="114" t="s">
        <v>76</v>
      </c>
      <c r="E51" s="114" t="s">
        <v>77</v>
      </c>
      <c r="F51" s="114" t="s">
        <v>78</v>
      </c>
      <c r="G51" s="113" t="s">
        <v>79</v>
      </c>
      <c r="H51" s="114" t="s">
        <v>80</v>
      </c>
      <c r="I51" s="114" t="s">
        <v>81</v>
      </c>
      <c r="J51" s="17" t="s">
        <v>290</v>
      </c>
      <c r="K51" s="91">
        <v>1</v>
      </c>
      <c r="L51" s="16">
        <v>36637165</v>
      </c>
      <c r="M51" s="16"/>
      <c r="N51" s="16"/>
      <c r="O51" s="87"/>
      <c r="P51" s="16"/>
      <c r="Q51" s="87"/>
      <c r="R51" s="16"/>
      <c r="S51" s="87"/>
      <c r="T51" s="16"/>
      <c r="U51" s="16"/>
      <c r="V51" s="16"/>
      <c r="W51" s="16"/>
      <c r="X51" s="16"/>
      <c r="Y51" s="61">
        <v>45839</v>
      </c>
      <c r="Z51" s="5"/>
    </row>
    <row r="52" spans="2:26" s="14" customFormat="1" ht="146.44999999999999" customHeight="1" x14ac:dyDescent="0.25">
      <c r="B52" s="115"/>
      <c r="C52" s="118"/>
      <c r="D52" s="114"/>
      <c r="E52" s="114"/>
      <c r="F52" s="114"/>
      <c r="G52" s="113"/>
      <c r="H52" s="114"/>
      <c r="I52" s="114"/>
      <c r="J52" s="17" t="s">
        <v>296</v>
      </c>
      <c r="K52" s="91">
        <v>1</v>
      </c>
      <c r="L52" s="16">
        <v>0</v>
      </c>
      <c r="M52" s="16"/>
      <c r="N52" s="16"/>
      <c r="O52" s="16"/>
      <c r="P52" s="16"/>
      <c r="Q52" s="16"/>
      <c r="R52" s="16"/>
      <c r="S52" s="16"/>
      <c r="T52" s="16"/>
      <c r="U52" s="16"/>
      <c r="V52" s="16"/>
      <c r="W52" s="16"/>
      <c r="X52" s="16"/>
      <c r="Y52" s="61" t="s">
        <v>18</v>
      </c>
      <c r="Z52" s="5"/>
    </row>
    <row r="53" spans="2:26" s="14" customFormat="1" ht="203.45" customHeight="1" x14ac:dyDescent="0.25">
      <c r="B53" s="27">
        <f>B51+1</f>
        <v>23</v>
      </c>
      <c r="C53" s="53">
        <v>13536</v>
      </c>
      <c r="D53" s="15" t="s">
        <v>392</v>
      </c>
      <c r="E53" s="15" t="s">
        <v>526</v>
      </c>
      <c r="F53" s="15"/>
      <c r="G53" s="17"/>
      <c r="H53" s="15" t="s">
        <v>434</v>
      </c>
      <c r="I53" s="15" t="s">
        <v>435</v>
      </c>
      <c r="J53" s="17" t="s">
        <v>290</v>
      </c>
      <c r="K53" s="91">
        <v>1</v>
      </c>
      <c r="L53" s="16">
        <v>50000000</v>
      </c>
      <c r="M53" s="16"/>
      <c r="N53" s="16"/>
      <c r="O53" s="16"/>
      <c r="P53" s="16"/>
      <c r="Q53" s="87"/>
      <c r="R53" s="16"/>
      <c r="S53" s="16"/>
      <c r="T53" s="16"/>
      <c r="U53" s="16"/>
      <c r="V53" s="16"/>
      <c r="W53" s="16"/>
      <c r="X53" s="16"/>
      <c r="Y53" s="61">
        <v>45778</v>
      </c>
      <c r="Z53" s="5"/>
    </row>
    <row r="54" spans="2:26" s="14" customFormat="1" ht="75" customHeight="1" x14ac:dyDescent="0.25">
      <c r="B54" s="115">
        <v>24</v>
      </c>
      <c r="C54" s="118">
        <v>13656</v>
      </c>
      <c r="D54" s="114" t="s">
        <v>82</v>
      </c>
      <c r="E54" s="114" t="s">
        <v>221</v>
      </c>
      <c r="F54" s="114" t="s">
        <v>83</v>
      </c>
      <c r="G54" s="113" t="s">
        <v>84</v>
      </c>
      <c r="H54" s="114" t="s">
        <v>209</v>
      </c>
      <c r="I54" s="114" t="s">
        <v>85</v>
      </c>
      <c r="J54" s="17" t="s">
        <v>290</v>
      </c>
      <c r="K54" s="91">
        <v>1</v>
      </c>
      <c r="L54" s="16">
        <v>761715383</v>
      </c>
      <c r="M54" s="16"/>
      <c r="N54" s="16"/>
      <c r="O54" s="87"/>
      <c r="P54" s="16"/>
      <c r="Q54" s="87"/>
      <c r="R54" s="16"/>
      <c r="S54" s="16"/>
      <c r="T54" s="87"/>
      <c r="U54" s="16"/>
      <c r="V54" s="16"/>
      <c r="W54" s="87"/>
      <c r="X54" s="16"/>
      <c r="Y54" s="61">
        <v>45962</v>
      </c>
      <c r="Z54" s="5"/>
    </row>
    <row r="55" spans="2:26" s="14" customFormat="1" ht="66.599999999999994" customHeight="1" x14ac:dyDescent="0.25">
      <c r="B55" s="115"/>
      <c r="C55" s="118"/>
      <c r="D55" s="114"/>
      <c r="E55" s="114"/>
      <c r="F55" s="114"/>
      <c r="G55" s="113"/>
      <c r="H55" s="114"/>
      <c r="I55" s="114"/>
      <c r="J55" s="17" t="s">
        <v>296</v>
      </c>
      <c r="K55" s="91">
        <v>1</v>
      </c>
      <c r="L55" s="16">
        <v>0</v>
      </c>
      <c r="M55" s="16"/>
      <c r="N55" s="16"/>
      <c r="O55" s="16"/>
      <c r="P55" s="16"/>
      <c r="Q55" s="16"/>
      <c r="R55" s="16"/>
      <c r="S55" s="16"/>
      <c r="T55" s="16"/>
      <c r="U55" s="16"/>
      <c r="V55" s="16"/>
      <c r="W55" s="16"/>
      <c r="X55" s="16"/>
      <c r="Y55" s="61" t="s">
        <v>267</v>
      </c>
      <c r="Z55" s="5"/>
    </row>
    <row r="56" spans="2:26" s="14" customFormat="1" ht="45" customHeight="1" x14ac:dyDescent="0.25">
      <c r="B56" s="115">
        <v>25</v>
      </c>
      <c r="C56" s="118">
        <v>13747</v>
      </c>
      <c r="D56" s="114" t="s">
        <v>86</v>
      </c>
      <c r="E56" s="114" t="s">
        <v>18</v>
      </c>
      <c r="F56" s="114" t="s">
        <v>87</v>
      </c>
      <c r="G56" s="113" t="s">
        <v>88</v>
      </c>
      <c r="H56" s="114" t="s">
        <v>89</v>
      </c>
      <c r="I56" s="114" t="s">
        <v>90</v>
      </c>
      <c r="J56" s="17" t="s">
        <v>290</v>
      </c>
      <c r="K56" s="91">
        <v>1</v>
      </c>
      <c r="L56" s="16">
        <v>50031562</v>
      </c>
      <c r="M56" s="16"/>
      <c r="N56" s="81"/>
      <c r="O56" s="87"/>
      <c r="P56" s="87"/>
      <c r="Q56" s="87"/>
      <c r="R56" s="16"/>
      <c r="S56" s="16"/>
      <c r="T56" s="16"/>
      <c r="U56" s="16"/>
      <c r="V56" s="16"/>
      <c r="W56" s="16"/>
      <c r="X56" s="16"/>
      <c r="Y56" s="61">
        <v>45778</v>
      </c>
      <c r="Z56" s="5"/>
    </row>
    <row r="57" spans="2:26" s="14" customFormat="1" ht="45" customHeight="1" x14ac:dyDescent="0.25">
      <c r="B57" s="115"/>
      <c r="C57" s="118"/>
      <c r="D57" s="114"/>
      <c r="E57" s="114"/>
      <c r="F57" s="114"/>
      <c r="G57" s="113"/>
      <c r="H57" s="114"/>
      <c r="I57" s="114"/>
      <c r="J57" s="17" t="s">
        <v>296</v>
      </c>
      <c r="K57" s="91">
        <v>1</v>
      </c>
      <c r="L57" s="16">
        <v>0</v>
      </c>
      <c r="M57" s="16"/>
      <c r="N57" s="16"/>
      <c r="O57" s="16"/>
      <c r="P57" s="16"/>
      <c r="Q57" s="16"/>
      <c r="R57" s="16"/>
      <c r="S57" s="16"/>
      <c r="T57" s="16"/>
      <c r="U57" s="16"/>
      <c r="V57" s="16"/>
      <c r="W57" s="16"/>
      <c r="X57" s="16"/>
      <c r="Y57" s="61" t="s">
        <v>18</v>
      </c>
      <c r="Z57" s="5"/>
    </row>
    <row r="58" spans="2:26" s="14" customFormat="1" ht="56.1" customHeight="1" x14ac:dyDescent="0.25">
      <c r="B58" s="115">
        <f>B56+1</f>
        <v>26</v>
      </c>
      <c r="C58" s="118">
        <v>14124</v>
      </c>
      <c r="D58" s="114" t="s">
        <v>91</v>
      </c>
      <c r="E58" s="114" t="s">
        <v>18</v>
      </c>
      <c r="F58" s="114" t="s">
        <v>92</v>
      </c>
      <c r="G58" s="113" t="s">
        <v>93</v>
      </c>
      <c r="H58" s="114" t="s">
        <v>94</v>
      </c>
      <c r="I58" s="114" t="s">
        <v>95</v>
      </c>
      <c r="J58" s="17" t="s">
        <v>290</v>
      </c>
      <c r="K58" s="91">
        <v>1</v>
      </c>
      <c r="L58" s="16">
        <v>108217704</v>
      </c>
      <c r="M58" s="16"/>
      <c r="N58" s="81"/>
      <c r="O58" s="87"/>
      <c r="P58" s="87"/>
      <c r="Q58" s="87"/>
      <c r="R58" s="87"/>
      <c r="S58" s="87"/>
      <c r="T58" s="16"/>
      <c r="U58" s="16"/>
      <c r="V58" s="16"/>
      <c r="W58" s="16"/>
      <c r="X58" s="16"/>
      <c r="Y58" s="61">
        <v>45839</v>
      </c>
      <c r="Z58" s="5"/>
    </row>
    <row r="59" spans="2:26" s="14" customFormat="1" ht="58.5" customHeight="1" x14ac:dyDescent="0.25">
      <c r="B59" s="115"/>
      <c r="C59" s="118"/>
      <c r="D59" s="114"/>
      <c r="E59" s="114"/>
      <c r="F59" s="114"/>
      <c r="G59" s="113"/>
      <c r="H59" s="114"/>
      <c r="I59" s="114"/>
      <c r="J59" s="17" t="s">
        <v>296</v>
      </c>
      <c r="K59" s="91">
        <v>1</v>
      </c>
      <c r="L59" s="16">
        <v>152860370</v>
      </c>
      <c r="M59" s="16"/>
      <c r="N59" s="16"/>
      <c r="O59" s="87"/>
      <c r="P59" s="87"/>
      <c r="Q59" s="87"/>
      <c r="R59" s="87"/>
      <c r="S59" s="87"/>
      <c r="T59" s="16"/>
      <c r="U59" s="16"/>
      <c r="V59" s="16"/>
      <c r="W59" s="16"/>
      <c r="X59" s="16"/>
      <c r="Y59" s="61">
        <v>45839</v>
      </c>
      <c r="Z59" s="5"/>
    </row>
    <row r="60" spans="2:26" s="14" customFormat="1" ht="57" customHeight="1" x14ac:dyDescent="0.25">
      <c r="B60" s="115">
        <v>27</v>
      </c>
      <c r="C60" s="170">
        <v>14127</v>
      </c>
      <c r="D60" s="114" t="s">
        <v>96</v>
      </c>
      <c r="E60" s="114" t="s">
        <v>18</v>
      </c>
      <c r="F60" s="114" t="s">
        <v>97</v>
      </c>
      <c r="G60" s="113" t="s">
        <v>98</v>
      </c>
      <c r="H60" s="114" t="s">
        <v>99</v>
      </c>
      <c r="I60" s="114" t="s">
        <v>100</v>
      </c>
      <c r="J60" s="17" t="s">
        <v>290</v>
      </c>
      <c r="K60" s="91">
        <v>1</v>
      </c>
      <c r="L60" s="16">
        <v>41967227</v>
      </c>
      <c r="M60" s="16"/>
      <c r="N60" s="81"/>
      <c r="O60" s="16"/>
      <c r="P60" s="87"/>
      <c r="Q60" s="16"/>
      <c r="R60" s="16"/>
      <c r="S60" s="87"/>
      <c r="T60" s="16"/>
      <c r="U60" s="16"/>
      <c r="V60" s="16"/>
      <c r="W60" s="16"/>
      <c r="X60" s="16"/>
      <c r="Y60" s="61">
        <v>45839</v>
      </c>
      <c r="Z60" s="5"/>
    </row>
    <row r="61" spans="2:26" s="14" customFormat="1" ht="52.5" customHeight="1" x14ac:dyDescent="0.25">
      <c r="B61" s="115"/>
      <c r="C61" s="170"/>
      <c r="D61" s="114"/>
      <c r="E61" s="114"/>
      <c r="F61" s="114"/>
      <c r="G61" s="113"/>
      <c r="H61" s="114"/>
      <c r="I61" s="114"/>
      <c r="J61" s="17" t="s">
        <v>296</v>
      </c>
      <c r="K61" s="83">
        <v>1</v>
      </c>
      <c r="L61" s="16">
        <v>79479678</v>
      </c>
      <c r="M61" s="16"/>
      <c r="N61" s="16"/>
      <c r="O61" s="16"/>
      <c r="P61" s="87"/>
      <c r="Q61" s="16"/>
      <c r="R61" s="16"/>
      <c r="S61" s="87"/>
      <c r="T61" s="16"/>
      <c r="U61" s="16"/>
      <c r="V61" s="16"/>
      <c r="W61" s="16"/>
      <c r="X61" s="16"/>
      <c r="Y61" s="61">
        <v>45839</v>
      </c>
      <c r="Z61" s="5"/>
    </row>
    <row r="62" spans="2:26" s="14" customFormat="1" ht="119.1" customHeight="1" x14ac:dyDescent="0.25">
      <c r="B62" s="115">
        <f>B60+1</f>
        <v>28</v>
      </c>
      <c r="C62" s="118">
        <v>14178</v>
      </c>
      <c r="D62" s="114" t="s">
        <v>101</v>
      </c>
      <c r="E62" s="114" t="s">
        <v>18</v>
      </c>
      <c r="F62" s="114" t="s">
        <v>102</v>
      </c>
      <c r="G62" s="113" t="s">
        <v>103</v>
      </c>
      <c r="H62" s="114" t="s">
        <v>104</v>
      </c>
      <c r="I62" s="114" t="s">
        <v>105</v>
      </c>
      <c r="J62" s="17" t="s">
        <v>290</v>
      </c>
      <c r="K62" s="91">
        <v>1</v>
      </c>
      <c r="L62" s="16">
        <v>268487718</v>
      </c>
      <c r="M62" s="16"/>
      <c r="N62" s="16"/>
      <c r="O62" s="16"/>
      <c r="P62" s="87"/>
      <c r="Q62" s="16"/>
      <c r="R62" s="16"/>
      <c r="S62" s="87"/>
      <c r="T62" s="16"/>
      <c r="U62" s="16"/>
      <c r="V62" s="16"/>
      <c r="W62" s="16"/>
      <c r="X62" s="16"/>
      <c r="Y62" s="61">
        <v>45839</v>
      </c>
      <c r="Z62" s="5"/>
    </row>
    <row r="63" spans="2:26" s="14" customFormat="1" ht="90" customHeight="1" x14ac:dyDescent="0.25">
      <c r="B63" s="115"/>
      <c r="C63" s="118"/>
      <c r="D63" s="114"/>
      <c r="E63" s="114"/>
      <c r="F63" s="114"/>
      <c r="G63" s="113"/>
      <c r="H63" s="114"/>
      <c r="I63" s="114"/>
      <c r="J63" s="17" t="s">
        <v>296</v>
      </c>
      <c r="K63" s="91">
        <v>1</v>
      </c>
      <c r="L63" s="16">
        <v>0</v>
      </c>
      <c r="M63" s="16"/>
      <c r="N63" s="16"/>
      <c r="O63" s="16"/>
      <c r="P63" s="16"/>
      <c r="Q63" s="16"/>
      <c r="R63" s="16"/>
      <c r="S63" s="16"/>
      <c r="T63" s="16"/>
      <c r="U63" s="16"/>
      <c r="V63" s="16"/>
      <c r="W63" s="16"/>
      <c r="X63" s="16"/>
      <c r="Y63" s="61" t="s">
        <v>18</v>
      </c>
      <c r="Z63" s="5"/>
    </row>
    <row r="64" spans="2:26" s="14" customFormat="1" ht="95.1" customHeight="1" x14ac:dyDescent="0.25">
      <c r="B64" s="115">
        <f>B62+1</f>
        <v>29</v>
      </c>
      <c r="C64" s="118">
        <v>14233</v>
      </c>
      <c r="D64" s="114" t="s">
        <v>106</v>
      </c>
      <c r="E64" s="114" t="s">
        <v>527</v>
      </c>
      <c r="F64" s="113" t="s">
        <v>107</v>
      </c>
      <c r="G64" s="113" t="s">
        <v>108</v>
      </c>
      <c r="H64" s="114" t="s">
        <v>109</v>
      </c>
      <c r="I64" s="113" t="s">
        <v>110</v>
      </c>
      <c r="J64" s="17" t="s">
        <v>290</v>
      </c>
      <c r="K64" s="91">
        <v>1</v>
      </c>
      <c r="L64" s="16">
        <v>138726880</v>
      </c>
      <c r="M64" s="16"/>
      <c r="N64" s="16"/>
      <c r="O64" s="16"/>
      <c r="P64" s="16"/>
      <c r="Q64" s="87"/>
      <c r="R64" s="16"/>
      <c r="S64" s="16"/>
      <c r="T64" s="16"/>
      <c r="U64" s="16"/>
      <c r="V64" s="16"/>
      <c r="W64" s="16"/>
      <c r="X64" s="16"/>
      <c r="Y64" s="61">
        <v>45778</v>
      </c>
      <c r="Z64" s="5"/>
    </row>
    <row r="65" spans="2:26" s="14" customFormat="1" ht="89.1" customHeight="1" x14ac:dyDescent="0.25">
      <c r="B65" s="115"/>
      <c r="C65" s="118"/>
      <c r="D65" s="114"/>
      <c r="E65" s="114"/>
      <c r="F65" s="113"/>
      <c r="G65" s="113"/>
      <c r="H65" s="114"/>
      <c r="I65" s="113"/>
      <c r="J65" s="17" t="s">
        <v>296</v>
      </c>
      <c r="K65" s="91">
        <v>1</v>
      </c>
      <c r="L65" s="16">
        <v>50000000</v>
      </c>
      <c r="M65" s="16"/>
      <c r="N65" s="16"/>
      <c r="O65" s="16"/>
      <c r="P65" s="16"/>
      <c r="Q65" s="16"/>
      <c r="R65" s="16"/>
      <c r="S65" s="87"/>
      <c r="T65" s="16"/>
      <c r="U65" s="16"/>
      <c r="V65" s="16"/>
      <c r="W65" s="16"/>
      <c r="X65" s="16"/>
      <c r="Y65" s="61">
        <v>45839</v>
      </c>
      <c r="Z65" s="5"/>
    </row>
    <row r="66" spans="2:26" s="14" customFormat="1" ht="119.45" customHeight="1" x14ac:dyDescent="0.25">
      <c r="B66" s="115">
        <f>B64+1</f>
        <v>30</v>
      </c>
      <c r="C66" s="118">
        <v>14234</v>
      </c>
      <c r="D66" s="114" t="s">
        <v>111</v>
      </c>
      <c r="E66" s="114" t="s">
        <v>18</v>
      </c>
      <c r="F66" s="114" t="s">
        <v>112</v>
      </c>
      <c r="G66" s="113" t="s">
        <v>113</v>
      </c>
      <c r="H66" s="114" t="s">
        <v>114</v>
      </c>
      <c r="I66" s="114" t="s">
        <v>115</v>
      </c>
      <c r="J66" s="17" t="s">
        <v>290</v>
      </c>
      <c r="K66" s="91">
        <v>1</v>
      </c>
      <c r="L66" s="16">
        <v>84139229</v>
      </c>
      <c r="M66" s="16"/>
      <c r="N66" s="16"/>
      <c r="O66" s="87"/>
      <c r="P66" s="16"/>
      <c r="Q66" s="16"/>
      <c r="R66" s="16"/>
      <c r="S66" s="16"/>
      <c r="T66" s="16"/>
      <c r="U66" s="16"/>
      <c r="V66" s="16"/>
      <c r="W66" s="16"/>
      <c r="X66" s="16"/>
      <c r="Y66" s="61">
        <v>45748</v>
      </c>
      <c r="Z66" s="5"/>
    </row>
    <row r="67" spans="2:26" s="14" customFormat="1" ht="87.6" customHeight="1" x14ac:dyDescent="0.25">
      <c r="B67" s="115"/>
      <c r="C67" s="118"/>
      <c r="D67" s="114"/>
      <c r="E67" s="114"/>
      <c r="F67" s="114"/>
      <c r="G67" s="113"/>
      <c r="H67" s="114"/>
      <c r="I67" s="114"/>
      <c r="J67" s="17" t="s">
        <v>296</v>
      </c>
      <c r="K67" s="91">
        <v>1</v>
      </c>
      <c r="L67" s="16">
        <v>69337206</v>
      </c>
      <c r="M67" s="16"/>
      <c r="N67" s="16"/>
      <c r="O67" s="16"/>
      <c r="P67" s="16"/>
      <c r="Q67" s="16"/>
      <c r="R67" s="16"/>
      <c r="S67" s="87"/>
      <c r="T67" s="16"/>
      <c r="U67" s="16"/>
      <c r="V67" s="16"/>
      <c r="W67" s="16"/>
      <c r="X67" s="16"/>
      <c r="Y67" s="61">
        <v>45839</v>
      </c>
      <c r="Z67" s="5"/>
    </row>
    <row r="68" spans="2:26" s="14" customFormat="1" ht="135.6" customHeight="1" x14ac:dyDescent="0.25">
      <c r="B68" s="115">
        <f>B66+1</f>
        <v>31</v>
      </c>
      <c r="C68" s="118">
        <v>14488</v>
      </c>
      <c r="D68" s="114" t="s">
        <v>116</v>
      </c>
      <c r="E68" s="114" t="s">
        <v>18</v>
      </c>
      <c r="F68" s="114" t="s">
        <v>117</v>
      </c>
      <c r="G68" s="113" t="s">
        <v>118</v>
      </c>
      <c r="H68" s="114" t="s">
        <v>119</v>
      </c>
      <c r="I68" s="114" t="s">
        <v>120</v>
      </c>
      <c r="J68" s="17" t="s">
        <v>290</v>
      </c>
      <c r="K68" s="91">
        <v>1</v>
      </c>
      <c r="L68" s="12">
        <v>218697781.94</v>
      </c>
      <c r="M68" s="12"/>
      <c r="N68" s="12"/>
      <c r="O68" s="12"/>
      <c r="P68" s="85"/>
      <c r="Q68" s="12"/>
      <c r="R68" s="12"/>
      <c r="S68" s="12"/>
      <c r="T68" s="12"/>
      <c r="U68" s="12"/>
      <c r="V68" s="12"/>
      <c r="W68" s="12"/>
      <c r="X68" s="12"/>
      <c r="Y68" s="61">
        <v>45748</v>
      </c>
      <c r="Z68" s="5"/>
    </row>
    <row r="69" spans="2:26" s="14" customFormat="1" ht="114.95" customHeight="1" x14ac:dyDescent="0.25">
      <c r="B69" s="115"/>
      <c r="C69" s="118"/>
      <c r="D69" s="114"/>
      <c r="E69" s="114"/>
      <c r="F69" s="114"/>
      <c r="G69" s="113"/>
      <c r="H69" s="114"/>
      <c r="I69" s="114"/>
      <c r="J69" s="17" t="s">
        <v>296</v>
      </c>
      <c r="K69" s="91">
        <v>1</v>
      </c>
      <c r="L69" s="12">
        <v>5000000</v>
      </c>
      <c r="M69" s="12"/>
      <c r="N69" s="12"/>
      <c r="O69" s="12"/>
      <c r="P69" s="12"/>
      <c r="Q69" s="12"/>
      <c r="R69" s="12"/>
      <c r="S69" s="85"/>
      <c r="T69" s="12"/>
      <c r="U69" s="12"/>
      <c r="V69" s="12"/>
      <c r="W69" s="12"/>
      <c r="X69" s="12"/>
      <c r="Y69" s="61">
        <v>45839</v>
      </c>
      <c r="Z69" s="5"/>
    </row>
    <row r="70" spans="2:26" s="14" customFormat="1" ht="62.45" customHeight="1" x14ac:dyDescent="0.25">
      <c r="B70" s="115">
        <f>B68+1</f>
        <v>32</v>
      </c>
      <c r="C70" s="118">
        <v>14690</v>
      </c>
      <c r="D70" s="114" t="s">
        <v>121</v>
      </c>
      <c r="E70" s="114" t="s">
        <v>18</v>
      </c>
      <c r="F70" s="114" t="s">
        <v>122</v>
      </c>
      <c r="G70" s="113" t="s">
        <v>123</v>
      </c>
      <c r="H70" s="114" t="s">
        <v>124</v>
      </c>
      <c r="I70" s="114" t="s">
        <v>125</v>
      </c>
      <c r="J70" s="17" t="s">
        <v>290</v>
      </c>
      <c r="K70" s="91">
        <v>1</v>
      </c>
      <c r="L70" s="12">
        <v>1271692</v>
      </c>
      <c r="M70" s="12"/>
      <c r="N70" s="12"/>
      <c r="O70" s="12"/>
      <c r="P70" s="12"/>
      <c r="Q70" s="85"/>
      <c r="R70" s="12"/>
      <c r="S70" s="12"/>
      <c r="T70" s="12"/>
      <c r="U70" s="12"/>
      <c r="V70" s="12"/>
      <c r="W70" s="12"/>
      <c r="X70" s="12"/>
      <c r="Y70" s="102">
        <v>45807</v>
      </c>
      <c r="Z70" s="5"/>
    </row>
    <row r="71" spans="2:26" s="14" customFormat="1" ht="62.45" customHeight="1" x14ac:dyDescent="0.25">
      <c r="B71" s="115"/>
      <c r="C71" s="118"/>
      <c r="D71" s="114"/>
      <c r="E71" s="114"/>
      <c r="F71" s="114"/>
      <c r="G71" s="113"/>
      <c r="H71" s="114"/>
      <c r="I71" s="114"/>
      <c r="J71" s="17" t="s">
        <v>296</v>
      </c>
      <c r="K71" s="91">
        <v>1</v>
      </c>
      <c r="L71" s="12">
        <v>250000</v>
      </c>
      <c r="M71" s="12"/>
      <c r="N71" s="12"/>
      <c r="O71" s="12"/>
      <c r="P71" s="12"/>
      <c r="Q71" s="85"/>
      <c r="R71" s="12"/>
      <c r="S71" s="12"/>
      <c r="T71" s="12"/>
      <c r="U71" s="12"/>
      <c r="V71" s="12"/>
      <c r="W71" s="12"/>
      <c r="X71" s="12"/>
      <c r="Y71" s="102">
        <v>45807</v>
      </c>
      <c r="Z71" s="5"/>
    </row>
    <row r="72" spans="2:26" s="14" customFormat="1" ht="152.44999999999999" customHeight="1" x14ac:dyDescent="0.25">
      <c r="B72" s="27">
        <v>33</v>
      </c>
      <c r="C72" s="53">
        <v>14691</v>
      </c>
      <c r="D72" s="15" t="s">
        <v>393</v>
      </c>
      <c r="E72" s="15"/>
      <c r="F72" s="15" t="s">
        <v>438</v>
      </c>
      <c r="G72" s="103" t="s">
        <v>439</v>
      </c>
      <c r="H72" s="15" t="s">
        <v>436</v>
      </c>
      <c r="I72" s="15" t="s">
        <v>437</v>
      </c>
      <c r="J72" s="17" t="s">
        <v>290</v>
      </c>
      <c r="K72" s="91">
        <v>1</v>
      </c>
      <c r="L72" s="12">
        <v>3264355.13</v>
      </c>
      <c r="M72" s="93"/>
      <c r="N72" s="104"/>
      <c r="O72" s="87"/>
      <c r="P72" s="104"/>
      <c r="Q72" s="104"/>
      <c r="R72" s="104"/>
      <c r="S72" s="104"/>
      <c r="T72" s="104"/>
      <c r="U72" s="104"/>
      <c r="V72" s="104"/>
      <c r="W72" s="104"/>
      <c r="X72" s="104"/>
      <c r="Y72" s="102">
        <v>45717</v>
      </c>
      <c r="Z72" s="5"/>
    </row>
    <row r="73" spans="2:26" s="14" customFormat="1" ht="198.6" customHeight="1" x14ac:dyDescent="0.25">
      <c r="B73" s="27">
        <v>34</v>
      </c>
      <c r="C73" s="53">
        <v>14692</v>
      </c>
      <c r="D73" s="13" t="s">
        <v>126</v>
      </c>
      <c r="E73" s="90" t="s">
        <v>18</v>
      </c>
      <c r="F73" s="13" t="s">
        <v>127</v>
      </c>
      <c r="G73" s="17" t="s">
        <v>128</v>
      </c>
      <c r="H73" s="15" t="s">
        <v>129</v>
      </c>
      <c r="I73" s="15" t="s">
        <v>130</v>
      </c>
      <c r="J73" s="17" t="s">
        <v>290</v>
      </c>
      <c r="K73" s="91">
        <v>1</v>
      </c>
      <c r="L73" s="16">
        <v>311388206</v>
      </c>
      <c r="M73" s="16"/>
      <c r="N73" s="16"/>
      <c r="O73" s="87"/>
      <c r="P73" s="87"/>
      <c r="Q73" s="16"/>
      <c r="R73" s="16"/>
      <c r="S73" s="16"/>
      <c r="T73" s="87"/>
      <c r="U73" s="16"/>
      <c r="V73" s="16"/>
      <c r="W73" s="16"/>
      <c r="X73" s="87"/>
      <c r="Y73" s="61">
        <v>45992</v>
      </c>
      <c r="Z73" s="5"/>
    </row>
    <row r="74" spans="2:26" s="14" customFormat="1" ht="101.45" customHeight="1" x14ac:dyDescent="0.25">
      <c r="B74" s="115">
        <f>B73+1</f>
        <v>35</v>
      </c>
      <c r="C74" s="118">
        <v>14693</v>
      </c>
      <c r="D74" s="114" t="s">
        <v>131</v>
      </c>
      <c r="E74" s="114" t="s">
        <v>18</v>
      </c>
      <c r="F74" s="114" t="s">
        <v>132</v>
      </c>
      <c r="G74" s="113" t="s">
        <v>133</v>
      </c>
      <c r="H74" s="114" t="s">
        <v>134</v>
      </c>
      <c r="I74" s="114" t="s">
        <v>135</v>
      </c>
      <c r="J74" s="17" t="s">
        <v>290</v>
      </c>
      <c r="K74" s="91">
        <v>1</v>
      </c>
      <c r="L74" s="16">
        <v>134840359.53999999</v>
      </c>
      <c r="M74" s="16"/>
      <c r="N74" s="16"/>
      <c r="O74" s="16"/>
      <c r="P74" s="16"/>
      <c r="Q74" s="87"/>
      <c r="R74" s="16"/>
      <c r="S74" s="16"/>
      <c r="T74" s="16"/>
      <c r="U74" s="16"/>
      <c r="V74" s="16"/>
      <c r="W74" s="16"/>
      <c r="X74" s="16"/>
      <c r="Y74" s="61">
        <v>45778</v>
      </c>
      <c r="Z74" s="5"/>
    </row>
    <row r="75" spans="2:26" s="14" customFormat="1" ht="91.5" customHeight="1" x14ac:dyDescent="0.25">
      <c r="B75" s="115"/>
      <c r="C75" s="118"/>
      <c r="D75" s="114"/>
      <c r="E75" s="114"/>
      <c r="F75" s="114"/>
      <c r="G75" s="113"/>
      <c r="H75" s="114"/>
      <c r="I75" s="114"/>
      <c r="J75" s="17" t="s">
        <v>296</v>
      </c>
      <c r="K75" s="91">
        <v>1</v>
      </c>
      <c r="L75" s="16">
        <v>27070809</v>
      </c>
      <c r="M75" s="16"/>
      <c r="N75" s="16"/>
      <c r="O75" s="16"/>
      <c r="P75" s="16"/>
      <c r="Q75" s="16"/>
      <c r="R75" s="16"/>
      <c r="S75" s="87"/>
      <c r="T75" s="16"/>
      <c r="U75" s="16"/>
      <c r="V75" s="16"/>
      <c r="W75" s="16"/>
      <c r="X75" s="16"/>
      <c r="Y75" s="61">
        <v>45839</v>
      </c>
      <c r="Z75" s="5"/>
    </row>
    <row r="76" spans="2:26" s="14" customFormat="1" ht="51" customHeight="1" x14ac:dyDescent="0.25">
      <c r="B76" s="115">
        <f>B74+1</f>
        <v>36</v>
      </c>
      <c r="C76" s="118">
        <v>14911</v>
      </c>
      <c r="D76" s="114" t="s">
        <v>213</v>
      </c>
      <c r="E76" s="90" t="s">
        <v>18</v>
      </c>
      <c r="F76" s="113" t="s">
        <v>216</v>
      </c>
      <c r="G76" s="113" t="s">
        <v>217</v>
      </c>
      <c r="H76" s="114" t="s">
        <v>214</v>
      </c>
      <c r="I76" s="113" t="s">
        <v>220</v>
      </c>
      <c r="J76" s="17" t="s">
        <v>290</v>
      </c>
      <c r="K76" s="91">
        <v>1</v>
      </c>
      <c r="L76" s="16">
        <v>84032536</v>
      </c>
      <c r="M76" s="16"/>
      <c r="N76" s="16"/>
      <c r="O76" s="16"/>
      <c r="P76" s="16"/>
      <c r="Q76" s="87"/>
      <c r="R76" s="16"/>
      <c r="S76" s="16"/>
      <c r="T76" s="16"/>
      <c r="U76" s="16"/>
      <c r="V76" s="16"/>
      <c r="W76" s="16"/>
      <c r="X76" s="16"/>
      <c r="Y76" s="61">
        <v>45778</v>
      </c>
      <c r="Z76" s="5"/>
    </row>
    <row r="77" spans="2:26" s="14" customFormat="1" ht="72.599999999999994" customHeight="1" x14ac:dyDescent="0.25">
      <c r="B77" s="115"/>
      <c r="C77" s="118"/>
      <c r="D77" s="114"/>
      <c r="E77" s="90" t="s">
        <v>18</v>
      </c>
      <c r="F77" s="113"/>
      <c r="G77" s="113"/>
      <c r="H77" s="114"/>
      <c r="I77" s="113"/>
      <c r="J77" s="17" t="s">
        <v>296</v>
      </c>
      <c r="K77" s="91">
        <v>1</v>
      </c>
      <c r="L77" s="100">
        <v>40166391</v>
      </c>
      <c r="M77" s="16"/>
      <c r="N77" s="16"/>
      <c r="O77" s="16"/>
      <c r="P77" s="16"/>
      <c r="Q77" s="16"/>
      <c r="R77" s="16"/>
      <c r="S77" s="16"/>
      <c r="T77" s="87"/>
      <c r="U77" s="16"/>
      <c r="V77" s="16"/>
      <c r="W77" s="16"/>
      <c r="X77" s="16"/>
      <c r="Y77" s="61">
        <v>45870</v>
      </c>
      <c r="Z77" s="5"/>
    </row>
    <row r="78" spans="2:26" s="14" customFormat="1" ht="70.5" customHeight="1" x14ac:dyDescent="0.25">
      <c r="B78" s="115">
        <f>B76+1</f>
        <v>37</v>
      </c>
      <c r="C78" s="118">
        <v>14912</v>
      </c>
      <c r="D78" s="114" t="s">
        <v>215</v>
      </c>
      <c r="E78" s="90" t="s">
        <v>18</v>
      </c>
      <c r="F78" s="113" t="s">
        <v>218</v>
      </c>
      <c r="G78" s="113" t="s">
        <v>219</v>
      </c>
      <c r="H78" s="114" t="s">
        <v>214</v>
      </c>
      <c r="I78" s="113" t="s">
        <v>220</v>
      </c>
      <c r="J78" s="17" t="s">
        <v>290</v>
      </c>
      <c r="K78" s="91">
        <v>1</v>
      </c>
      <c r="L78" s="100">
        <v>34223502</v>
      </c>
      <c r="M78" s="16"/>
      <c r="N78" s="16"/>
      <c r="O78" s="87"/>
      <c r="P78" s="16"/>
      <c r="Q78" s="16"/>
      <c r="R78" s="16"/>
      <c r="S78" s="16"/>
      <c r="T78" s="16"/>
      <c r="U78" s="16"/>
      <c r="V78" s="16"/>
      <c r="W78" s="16"/>
      <c r="X78" s="16"/>
      <c r="Y78" s="61">
        <v>45717</v>
      </c>
      <c r="Z78" s="5"/>
    </row>
    <row r="79" spans="2:26" s="14" customFormat="1" ht="59.45" customHeight="1" x14ac:dyDescent="0.25">
      <c r="B79" s="115"/>
      <c r="C79" s="118"/>
      <c r="D79" s="114"/>
      <c r="E79" s="90" t="s">
        <v>18</v>
      </c>
      <c r="F79" s="113"/>
      <c r="G79" s="113"/>
      <c r="H79" s="114"/>
      <c r="I79" s="113"/>
      <c r="J79" s="17" t="s">
        <v>296</v>
      </c>
      <c r="K79" s="91">
        <v>1</v>
      </c>
      <c r="L79" s="100">
        <v>40000000</v>
      </c>
      <c r="M79" s="16"/>
      <c r="N79" s="16"/>
      <c r="O79" s="16"/>
      <c r="P79" s="16"/>
      <c r="Q79" s="87"/>
      <c r="R79" s="16"/>
      <c r="S79" s="16"/>
      <c r="T79" s="16"/>
      <c r="U79" s="16"/>
      <c r="V79" s="16"/>
      <c r="W79" s="16"/>
      <c r="X79" s="16"/>
      <c r="Y79" s="61">
        <v>45778</v>
      </c>
      <c r="Z79" s="5"/>
    </row>
    <row r="80" spans="2:26" s="14" customFormat="1" ht="253.5" customHeight="1" x14ac:dyDescent="0.25">
      <c r="B80" s="115">
        <v>38</v>
      </c>
      <c r="C80" s="118">
        <v>16536</v>
      </c>
      <c r="D80" s="114" t="s">
        <v>394</v>
      </c>
      <c r="E80" s="113"/>
      <c r="F80" s="113" t="s">
        <v>50</v>
      </c>
      <c r="G80" s="113" t="s">
        <v>18</v>
      </c>
      <c r="H80" s="114" t="s">
        <v>440</v>
      </c>
      <c r="I80" s="117" t="s">
        <v>441</v>
      </c>
      <c r="J80" s="17" t="s">
        <v>290</v>
      </c>
      <c r="K80" s="91">
        <v>1</v>
      </c>
      <c r="L80" s="100">
        <v>167036434</v>
      </c>
      <c r="M80" s="87"/>
      <c r="N80" s="87"/>
      <c r="O80" s="87"/>
      <c r="P80" s="87"/>
      <c r="Q80" s="87"/>
      <c r="R80" s="87"/>
      <c r="S80" s="87"/>
      <c r="T80" s="87"/>
      <c r="U80" s="87"/>
      <c r="V80" s="87"/>
      <c r="W80" s="87"/>
      <c r="X80" s="87"/>
      <c r="Y80" s="61">
        <v>45992</v>
      </c>
      <c r="Z80" s="5"/>
    </row>
    <row r="81" spans="2:26" s="14" customFormat="1" ht="153.94999999999999" customHeight="1" x14ac:dyDescent="0.25">
      <c r="B81" s="115"/>
      <c r="C81" s="118"/>
      <c r="D81" s="114"/>
      <c r="E81" s="113"/>
      <c r="F81" s="113"/>
      <c r="G81" s="113"/>
      <c r="H81" s="114"/>
      <c r="I81" s="113"/>
      <c r="J81" s="17" t="s">
        <v>296</v>
      </c>
      <c r="K81" s="91">
        <v>1</v>
      </c>
      <c r="L81" s="100">
        <v>42655520</v>
      </c>
      <c r="M81" s="87"/>
      <c r="N81" s="87"/>
      <c r="O81" s="87"/>
      <c r="P81" s="87"/>
      <c r="Q81" s="87"/>
      <c r="R81" s="87"/>
      <c r="S81" s="87"/>
      <c r="T81" s="87"/>
      <c r="U81" s="87"/>
      <c r="V81" s="87"/>
      <c r="W81" s="87"/>
      <c r="X81" s="87"/>
      <c r="Y81" s="61">
        <v>45992</v>
      </c>
      <c r="Z81" s="5"/>
    </row>
    <row r="82" spans="2:26" s="14" customFormat="1" ht="146.44999999999999" customHeight="1" x14ac:dyDescent="0.25">
      <c r="B82" s="115">
        <v>39</v>
      </c>
      <c r="C82" s="118">
        <v>16656</v>
      </c>
      <c r="D82" s="114" t="s">
        <v>395</v>
      </c>
      <c r="E82" s="17"/>
      <c r="F82" s="113" t="s">
        <v>444</v>
      </c>
      <c r="G82" s="113" t="s">
        <v>445</v>
      </c>
      <c r="H82" s="114" t="s">
        <v>442</v>
      </c>
      <c r="I82" s="113" t="s">
        <v>443</v>
      </c>
      <c r="J82" s="17" t="s">
        <v>290</v>
      </c>
      <c r="K82" s="91">
        <v>1</v>
      </c>
      <c r="L82" s="100">
        <v>10816424</v>
      </c>
      <c r="M82" s="16"/>
      <c r="N82" s="16"/>
      <c r="O82" s="16"/>
      <c r="P82" s="16"/>
      <c r="Q82" s="87"/>
      <c r="R82" s="16"/>
      <c r="S82" s="16"/>
      <c r="T82" s="16"/>
      <c r="U82" s="16"/>
      <c r="V82" s="16"/>
      <c r="W82" s="16"/>
      <c r="X82" s="16"/>
      <c r="Y82" s="61">
        <v>45778</v>
      </c>
      <c r="Z82" s="5"/>
    </row>
    <row r="83" spans="2:26" s="14" customFormat="1" ht="74.45" customHeight="1" x14ac:dyDescent="0.25">
      <c r="B83" s="115"/>
      <c r="C83" s="118"/>
      <c r="D83" s="114"/>
      <c r="E83" s="17"/>
      <c r="F83" s="113"/>
      <c r="G83" s="113"/>
      <c r="H83" s="114"/>
      <c r="I83" s="113"/>
      <c r="J83" s="17" t="s">
        <v>296</v>
      </c>
      <c r="K83" s="91">
        <v>1</v>
      </c>
      <c r="L83" s="100">
        <v>3000000</v>
      </c>
      <c r="M83" s="16"/>
      <c r="N83" s="16"/>
      <c r="O83" s="16"/>
      <c r="P83" s="16"/>
      <c r="Q83" s="16"/>
      <c r="R83" s="16"/>
      <c r="S83" s="16"/>
      <c r="T83" s="16"/>
      <c r="U83" s="16"/>
      <c r="V83" s="87"/>
      <c r="W83" s="16"/>
      <c r="X83" s="16"/>
      <c r="Y83" s="61">
        <v>45931</v>
      </c>
      <c r="Z83" s="5"/>
    </row>
    <row r="84" spans="2:26" s="14" customFormat="1" ht="115.5" customHeight="1" x14ac:dyDescent="0.25">
      <c r="B84" s="27">
        <v>40</v>
      </c>
      <c r="C84" s="53">
        <v>15348</v>
      </c>
      <c r="D84" s="15" t="s">
        <v>298</v>
      </c>
      <c r="E84" s="90" t="s">
        <v>18</v>
      </c>
      <c r="F84" s="15" t="s">
        <v>299</v>
      </c>
      <c r="G84" s="17" t="s">
        <v>300</v>
      </c>
      <c r="H84" s="15" t="s">
        <v>301</v>
      </c>
      <c r="I84" s="15" t="s">
        <v>302</v>
      </c>
      <c r="J84" s="17" t="s">
        <v>290</v>
      </c>
      <c r="K84" s="91">
        <v>1</v>
      </c>
      <c r="L84" s="100">
        <v>7010838</v>
      </c>
      <c r="M84" s="16"/>
      <c r="N84" s="16"/>
      <c r="O84" s="16"/>
      <c r="P84" s="16"/>
      <c r="Q84" s="87"/>
      <c r="R84" s="16"/>
      <c r="S84" s="16"/>
      <c r="T84" s="16"/>
      <c r="U84" s="16"/>
      <c r="V84" s="16"/>
      <c r="W84" s="16"/>
      <c r="X84" s="16"/>
      <c r="Y84" s="61">
        <v>45778</v>
      </c>
      <c r="Z84" s="5"/>
    </row>
    <row r="85" spans="2:26" s="14" customFormat="1" ht="15.75" customHeight="1" x14ac:dyDescent="0.25">
      <c r="B85" s="133" t="s">
        <v>18</v>
      </c>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5"/>
    </row>
    <row r="86" spans="2:26" s="14" customFormat="1" ht="19.5" customHeight="1" x14ac:dyDescent="0.25">
      <c r="B86" s="155" t="s">
        <v>136</v>
      </c>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5"/>
    </row>
    <row r="87" spans="2:26" s="14" customFormat="1" ht="117" customHeight="1" x14ac:dyDescent="0.25">
      <c r="B87" s="27">
        <f>B84+1</f>
        <v>41</v>
      </c>
      <c r="C87" s="53">
        <v>14349</v>
      </c>
      <c r="D87" s="15" t="s">
        <v>369</v>
      </c>
      <c r="E87" s="90" t="s">
        <v>18</v>
      </c>
      <c r="F87" s="15" t="s">
        <v>370</v>
      </c>
      <c r="G87" s="17" t="s">
        <v>371</v>
      </c>
      <c r="H87" s="15" t="s">
        <v>372</v>
      </c>
      <c r="I87" s="15" t="s">
        <v>373</v>
      </c>
      <c r="J87" s="17" t="s">
        <v>290</v>
      </c>
      <c r="K87" s="91">
        <v>1</v>
      </c>
      <c r="L87" s="16">
        <v>4883815</v>
      </c>
      <c r="M87" s="16"/>
      <c r="N87" s="16"/>
      <c r="O87" s="87"/>
      <c r="P87" s="16"/>
      <c r="Q87" s="16"/>
      <c r="R87" s="16"/>
      <c r="S87" s="16"/>
      <c r="T87" s="16"/>
      <c r="U87" s="16"/>
      <c r="V87" s="16"/>
      <c r="W87" s="16"/>
      <c r="X87" s="16"/>
      <c r="Y87" s="61">
        <v>45717</v>
      </c>
      <c r="Z87" s="5"/>
    </row>
    <row r="88" spans="2:26" s="14" customFormat="1" ht="140.1" customHeight="1" x14ac:dyDescent="0.25">
      <c r="B88" s="27">
        <f>B87+1</f>
        <v>42</v>
      </c>
      <c r="C88" s="53">
        <v>15145</v>
      </c>
      <c r="D88" s="15" t="s">
        <v>374</v>
      </c>
      <c r="E88" s="90" t="s">
        <v>18</v>
      </c>
      <c r="F88" s="15" t="s">
        <v>375</v>
      </c>
      <c r="G88" s="17" t="s">
        <v>376</v>
      </c>
      <c r="H88" s="15" t="s">
        <v>377</v>
      </c>
      <c r="I88" s="15" t="s">
        <v>378</v>
      </c>
      <c r="J88" s="17" t="s">
        <v>290</v>
      </c>
      <c r="K88" s="91">
        <v>1</v>
      </c>
      <c r="L88" s="16">
        <v>1572428</v>
      </c>
      <c r="M88" s="16"/>
      <c r="N88" s="16"/>
      <c r="O88" s="16"/>
      <c r="P88" s="16"/>
      <c r="Q88" s="87"/>
      <c r="R88" s="16"/>
      <c r="S88" s="16"/>
      <c r="T88" s="16"/>
      <c r="U88" s="16"/>
      <c r="V88" s="16"/>
      <c r="W88" s="16"/>
      <c r="X88" s="16"/>
      <c r="Y88" s="61">
        <v>45778</v>
      </c>
      <c r="Z88" s="5"/>
    </row>
    <row r="89" spans="2:26" s="14" customFormat="1" ht="147.6" customHeight="1" x14ac:dyDescent="0.25">
      <c r="B89" s="27">
        <v>43</v>
      </c>
      <c r="C89" s="53">
        <v>15200</v>
      </c>
      <c r="D89" s="15" t="s">
        <v>396</v>
      </c>
      <c r="E89" s="90" t="s">
        <v>18</v>
      </c>
      <c r="F89" s="15" t="s">
        <v>448</v>
      </c>
      <c r="G89" s="17" t="s">
        <v>449</v>
      </c>
      <c r="H89" s="15" t="s">
        <v>446</v>
      </c>
      <c r="I89" s="15" t="s">
        <v>447</v>
      </c>
      <c r="J89" s="17" t="s">
        <v>290</v>
      </c>
      <c r="K89" s="91">
        <v>1</v>
      </c>
      <c r="L89" s="16">
        <v>27287191</v>
      </c>
      <c r="M89" s="16"/>
      <c r="N89" s="16"/>
      <c r="O89" s="16"/>
      <c r="P89" s="16"/>
      <c r="Q89" s="16"/>
      <c r="R89" s="87"/>
      <c r="S89" s="16"/>
      <c r="T89" s="16"/>
      <c r="U89" s="16"/>
      <c r="V89" s="16"/>
      <c r="W89" s="16"/>
      <c r="X89" s="16"/>
      <c r="Y89" s="61">
        <v>45809</v>
      </c>
      <c r="Z89" s="5"/>
    </row>
    <row r="90" spans="2:26" s="14" customFormat="1" ht="276.95" customHeight="1" x14ac:dyDescent="0.25">
      <c r="B90" s="115">
        <v>44</v>
      </c>
      <c r="C90" s="118">
        <v>16149</v>
      </c>
      <c r="D90" s="114" t="s">
        <v>397</v>
      </c>
      <c r="E90" s="113" t="s">
        <v>18</v>
      </c>
      <c r="F90" s="113" t="s">
        <v>452</v>
      </c>
      <c r="G90" s="113" t="s">
        <v>453</v>
      </c>
      <c r="H90" s="114" t="s">
        <v>450</v>
      </c>
      <c r="I90" s="113" t="s">
        <v>451</v>
      </c>
      <c r="J90" s="17" t="s">
        <v>290</v>
      </c>
      <c r="K90" s="83">
        <v>1</v>
      </c>
      <c r="L90" s="16">
        <v>3186042</v>
      </c>
      <c r="M90" s="16"/>
      <c r="N90" s="16"/>
      <c r="O90" s="16"/>
      <c r="P90" s="16"/>
      <c r="Q90" s="87"/>
      <c r="R90" s="16"/>
      <c r="S90" s="16"/>
      <c r="T90" s="16"/>
      <c r="U90" s="16"/>
      <c r="V90" s="16"/>
      <c r="W90" s="16"/>
      <c r="X90" s="16"/>
      <c r="Y90" s="61">
        <v>45778</v>
      </c>
      <c r="Z90" s="5"/>
    </row>
    <row r="91" spans="2:26" s="14" customFormat="1" ht="246.6" customHeight="1" x14ac:dyDescent="0.25">
      <c r="B91" s="115"/>
      <c r="C91" s="118"/>
      <c r="D91" s="114"/>
      <c r="E91" s="113"/>
      <c r="F91" s="113"/>
      <c r="G91" s="113"/>
      <c r="H91" s="114"/>
      <c r="I91" s="113"/>
      <c r="J91" s="17" t="s">
        <v>296</v>
      </c>
      <c r="K91" s="83">
        <v>1</v>
      </c>
      <c r="L91" s="16">
        <v>1143090</v>
      </c>
      <c r="M91" s="16"/>
      <c r="N91" s="16"/>
      <c r="O91" s="16"/>
      <c r="P91" s="16"/>
      <c r="Q91" s="87"/>
      <c r="R91" s="16"/>
      <c r="S91" s="16"/>
      <c r="T91" s="16"/>
      <c r="U91" s="16"/>
      <c r="V91" s="16"/>
      <c r="W91" s="16"/>
      <c r="X91" s="16"/>
      <c r="Y91" s="61">
        <v>45778</v>
      </c>
      <c r="Z91" s="5"/>
    </row>
    <row r="92" spans="2:26" s="14" customFormat="1" ht="408.6" customHeight="1" x14ac:dyDescent="0.25">
      <c r="B92" s="27">
        <v>45</v>
      </c>
      <c r="C92" s="53">
        <v>16700</v>
      </c>
      <c r="D92" s="15" t="s">
        <v>398</v>
      </c>
      <c r="E92" s="90" t="s">
        <v>18</v>
      </c>
      <c r="F92" s="15" t="s">
        <v>456</v>
      </c>
      <c r="G92" s="17" t="s">
        <v>457</v>
      </c>
      <c r="H92" s="15" t="s">
        <v>454</v>
      </c>
      <c r="I92" s="105" t="s">
        <v>455</v>
      </c>
      <c r="J92" s="17" t="s">
        <v>296</v>
      </c>
      <c r="K92" s="83">
        <v>1</v>
      </c>
      <c r="L92" s="16">
        <v>46244296</v>
      </c>
      <c r="M92" s="93"/>
      <c r="N92" s="93"/>
      <c r="O92" s="87"/>
      <c r="P92" s="93"/>
      <c r="Q92" s="93"/>
      <c r="R92" s="93"/>
      <c r="S92" s="93"/>
      <c r="T92" s="93"/>
      <c r="U92" s="93"/>
      <c r="V92" s="93"/>
      <c r="W92" s="93"/>
      <c r="X92" s="93"/>
      <c r="Y92" s="61">
        <v>45717</v>
      </c>
      <c r="Z92" s="5"/>
    </row>
    <row r="93" spans="2:26" s="14" customFormat="1" ht="55.5" customHeight="1" x14ac:dyDescent="0.25">
      <c r="B93" s="115">
        <v>46</v>
      </c>
      <c r="C93" s="118">
        <v>16785</v>
      </c>
      <c r="D93" s="114" t="s">
        <v>399</v>
      </c>
      <c r="E93" s="110" t="s">
        <v>528</v>
      </c>
      <c r="F93" s="113" t="s">
        <v>456</v>
      </c>
      <c r="G93" s="113" t="s">
        <v>457</v>
      </c>
      <c r="H93" s="114" t="s">
        <v>458</v>
      </c>
      <c r="I93" s="113" t="s">
        <v>455</v>
      </c>
      <c r="J93" s="17" t="s">
        <v>290</v>
      </c>
      <c r="K93" s="83">
        <v>1</v>
      </c>
      <c r="L93" s="16">
        <v>29469896.57</v>
      </c>
      <c r="M93" s="93"/>
      <c r="N93" s="93"/>
      <c r="O93" s="93"/>
      <c r="P93" s="87"/>
      <c r="Q93" s="93"/>
      <c r="R93" s="87"/>
      <c r="S93" s="93"/>
      <c r="T93" s="93"/>
      <c r="U93" s="93"/>
      <c r="V93" s="87"/>
      <c r="W93" s="93"/>
      <c r="X93" s="93"/>
      <c r="Y93" s="61">
        <v>45931</v>
      </c>
      <c r="Z93" s="5"/>
    </row>
    <row r="94" spans="2:26" s="14" customFormat="1" ht="34.5" x14ac:dyDescent="0.25">
      <c r="B94" s="115"/>
      <c r="C94" s="118"/>
      <c r="D94" s="114"/>
      <c r="E94" s="111" t="s">
        <v>529</v>
      </c>
      <c r="F94" s="113"/>
      <c r="G94" s="113"/>
      <c r="H94" s="114"/>
      <c r="I94" s="113"/>
      <c r="J94" s="17" t="s">
        <v>290</v>
      </c>
      <c r="K94" s="83">
        <v>1</v>
      </c>
      <c r="L94" s="16">
        <v>15324141.52</v>
      </c>
      <c r="M94" s="93"/>
      <c r="N94" s="93"/>
      <c r="O94" s="93"/>
      <c r="P94" s="87"/>
      <c r="Q94" s="93"/>
      <c r="R94" s="87"/>
      <c r="S94" s="93"/>
      <c r="T94" s="93"/>
      <c r="U94" s="93"/>
      <c r="V94" s="87"/>
      <c r="W94" s="93"/>
      <c r="X94" s="93"/>
      <c r="Y94" s="61">
        <v>45931</v>
      </c>
      <c r="Z94" s="5"/>
    </row>
    <row r="95" spans="2:26" s="14" customFormat="1" ht="34.5" x14ac:dyDescent="0.25">
      <c r="B95" s="115"/>
      <c r="C95" s="118"/>
      <c r="D95" s="114"/>
      <c r="E95" s="111" t="s">
        <v>530</v>
      </c>
      <c r="F95" s="113"/>
      <c r="G95" s="113"/>
      <c r="H95" s="114"/>
      <c r="I95" s="113"/>
      <c r="J95" s="17" t="s">
        <v>290</v>
      </c>
      <c r="K95" s="83">
        <v>1</v>
      </c>
      <c r="L95" s="16">
        <v>145525565.18000001</v>
      </c>
      <c r="M95" s="93"/>
      <c r="N95" s="93"/>
      <c r="O95" s="93"/>
      <c r="P95" s="87"/>
      <c r="Q95" s="93"/>
      <c r="R95" s="87"/>
      <c r="S95" s="93"/>
      <c r="T95" s="93"/>
      <c r="U95" s="93"/>
      <c r="V95" s="87"/>
      <c r="W95" s="93"/>
      <c r="X95" s="93"/>
      <c r="Y95" s="61">
        <v>45931</v>
      </c>
      <c r="Z95" s="5"/>
    </row>
    <row r="96" spans="2:26" s="14" customFormat="1" ht="34.5" x14ac:dyDescent="0.25">
      <c r="B96" s="115"/>
      <c r="C96" s="118"/>
      <c r="D96" s="114"/>
      <c r="E96" s="111" t="s">
        <v>531</v>
      </c>
      <c r="F96" s="113"/>
      <c r="G96" s="113"/>
      <c r="H96" s="114"/>
      <c r="I96" s="113"/>
      <c r="J96" s="17" t="s">
        <v>290</v>
      </c>
      <c r="K96" s="83">
        <v>1</v>
      </c>
      <c r="L96" s="16">
        <v>129152822.31</v>
      </c>
      <c r="M96" s="93"/>
      <c r="N96" s="93"/>
      <c r="O96" s="93"/>
      <c r="P96" s="87"/>
      <c r="Q96" s="93"/>
      <c r="R96" s="87"/>
      <c r="S96" s="93"/>
      <c r="T96" s="93"/>
      <c r="U96" s="93"/>
      <c r="V96" s="87"/>
      <c r="W96" s="93"/>
      <c r="X96" s="93"/>
      <c r="Y96" s="61">
        <v>45931</v>
      </c>
      <c r="Z96" s="5"/>
    </row>
    <row r="97" spans="2:26" s="14" customFormat="1" ht="34.5" x14ac:dyDescent="0.25">
      <c r="B97" s="115"/>
      <c r="C97" s="118"/>
      <c r="D97" s="114"/>
      <c r="E97" s="111" t="s">
        <v>532</v>
      </c>
      <c r="F97" s="113"/>
      <c r="G97" s="113"/>
      <c r="H97" s="114"/>
      <c r="I97" s="113"/>
      <c r="J97" s="17" t="s">
        <v>290</v>
      </c>
      <c r="K97" s="83">
        <v>1</v>
      </c>
      <c r="L97" s="16">
        <v>38221465.960000001</v>
      </c>
      <c r="M97" s="93"/>
      <c r="N97" s="93"/>
      <c r="O97" s="93"/>
      <c r="P97" s="87"/>
      <c r="Q97" s="93"/>
      <c r="R97" s="87"/>
      <c r="S97" s="93"/>
      <c r="T97" s="93"/>
      <c r="U97" s="93"/>
      <c r="V97" s="87"/>
      <c r="W97" s="93"/>
      <c r="X97" s="93"/>
      <c r="Y97" s="61">
        <v>45931</v>
      </c>
      <c r="Z97" s="5"/>
    </row>
    <row r="98" spans="2:26" s="14" customFormat="1" ht="34.5" x14ac:dyDescent="0.25">
      <c r="B98" s="115"/>
      <c r="C98" s="118"/>
      <c r="D98" s="114"/>
      <c r="E98" s="111" t="s">
        <v>533</v>
      </c>
      <c r="F98" s="113"/>
      <c r="G98" s="113"/>
      <c r="H98" s="114"/>
      <c r="I98" s="113"/>
      <c r="J98" s="17" t="s">
        <v>290</v>
      </c>
      <c r="K98" s="83">
        <v>1</v>
      </c>
      <c r="L98" s="16">
        <v>48761552.600000001</v>
      </c>
      <c r="M98" s="93"/>
      <c r="N98" s="93"/>
      <c r="O98" s="93"/>
      <c r="P98" s="87"/>
      <c r="Q98" s="93"/>
      <c r="R98" s="87"/>
      <c r="S98" s="93"/>
      <c r="T98" s="93"/>
      <c r="U98" s="93"/>
      <c r="V98" s="87"/>
      <c r="W98" s="93"/>
      <c r="X98" s="93"/>
      <c r="Y98" s="61">
        <v>45931</v>
      </c>
      <c r="Z98" s="5"/>
    </row>
    <row r="99" spans="2:26" s="14" customFormat="1" ht="34.5" x14ac:dyDescent="0.25">
      <c r="B99" s="115"/>
      <c r="C99" s="118"/>
      <c r="D99" s="114"/>
      <c r="E99" s="111" t="s">
        <v>534</v>
      </c>
      <c r="F99" s="113"/>
      <c r="G99" s="113"/>
      <c r="H99" s="114"/>
      <c r="I99" s="113"/>
      <c r="J99" s="17" t="s">
        <v>290</v>
      </c>
      <c r="K99" s="83">
        <v>1</v>
      </c>
      <c r="L99" s="16">
        <v>6519869.3899999997</v>
      </c>
      <c r="M99" s="93"/>
      <c r="N99" s="93"/>
      <c r="O99" s="93"/>
      <c r="P99" s="87"/>
      <c r="Q99" s="93"/>
      <c r="R99" s="87"/>
      <c r="S99" s="93"/>
      <c r="T99" s="93"/>
      <c r="U99" s="93"/>
      <c r="V99" s="87"/>
      <c r="W99" s="93"/>
      <c r="X99" s="93"/>
      <c r="Y99" s="61">
        <v>45931</v>
      </c>
      <c r="Z99" s="5"/>
    </row>
    <row r="100" spans="2:26" s="14" customFormat="1" ht="34.5" x14ac:dyDescent="0.25">
      <c r="B100" s="115"/>
      <c r="C100" s="118"/>
      <c r="D100" s="114"/>
      <c r="E100" s="111" t="s">
        <v>535</v>
      </c>
      <c r="F100" s="113"/>
      <c r="G100" s="113"/>
      <c r="H100" s="114"/>
      <c r="I100" s="113"/>
      <c r="J100" s="17" t="s">
        <v>290</v>
      </c>
      <c r="K100" s="83">
        <v>1</v>
      </c>
      <c r="L100" s="16">
        <v>46562387.329999998</v>
      </c>
      <c r="M100" s="93"/>
      <c r="N100" s="93"/>
      <c r="O100" s="93"/>
      <c r="P100" s="87"/>
      <c r="Q100" s="93"/>
      <c r="R100" s="87"/>
      <c r="S100" s="93"/>
      <c r="T100" s="93"/>
      <c r="U100" s="93"/>
      <c r="V100" s="87"/>
      <c r="W100" s="93"/>
      <c r="X100" s="93"/>
      <c r="Y100" s="61">
        <v>45931</v>
      </c>
      <c r="Z100" s="5"/>
    </row>
    <row r="101" spans="2:26" s="14" customFormat="1" ht="34.5" x14ac:dyDescent="0.25">
      <c r="B101" s="115"/>
      <c r="C101" s="118"/>
      <c r="D101" s="114"/>
      <c r="E101" s="111" t="s">
        <v>536</v>
      </c>
      <c r="F101" s="113"/>
      <c r="G101" s="113"/>
      <c r="H101" s="114"/>
      <c r="I101" s="113"/>
      <c r="J101" s="17" t="s">
        <v>290</v>
      </c>
      <c r="K101" s="83">
        <v>1</v>
      </c>
      <c r="L101" s="16">
        <v>39201211.5</v>
      </c>
      <c r="M101" s="93"/>
      <c r="N101" s="93"/>
      <c r="O101" s="93"/>
      <c r="P101" s="87"/>
      <c r="Q101" s="93"/>
      <c r="R101" s="87"/>
      <c r="S101" s="93"/>
      <c r="T101" s="93"/>
      <c r="U101" s="93"/>
      <c r="V101" s="87"/>
      <c r="W101" s="93"/>
      <c r="X101" s="93"/>
      <c r="Y101" s="61">
        <v>45931</v>
      </c>
      <c r="Z101" s="5"/>
    </row>
    <row r="102" spans="2:26" s="14" customFormat="1" x14ac:dyDescent="0.25">
      <c r="B102" s="115"/>
      <c r="C102" s="118"/>
      <c r="D102" s="114"/>
      <c r="E102" s="111" t="s">
        <v>537</v>
      </c>
      <c r="F102" s="113"/>
      <c r="G102" s="113"/>
      <c r="H102" s="114"/>
      <c r="I102" s="113"/>
      <c r="J102" s="17" t="s">
        <v>290</v>
      </c>
      <c r="K102" s="83">
        <v>1</v>
      </c>
      <c r="L102" s="16">
        <v>140954942.66999999</v>
      </c>
      <c r="M102" s="93"/>
      <c r="N102" s="93"/>
      <c r="O102" s="93"/>
      <c r="P102" s="87"/>
      <c r="Q102" s="93"/>
      <c r="R102" s="87"/>
      <c r="S102" s="93"/>
      <c r="T102" s="93"/>
      <c r="U102" s="93"/>
      <c r="V102" s="87"/>
      <c r="W102" s="93"/>
      <c r="X102" s="93"/>
      <c r="Y102" s="61">
        <v>45931</v>
      </c>
      <c r="Z102" s="5"/>
    </row>
    <row r="103" spans="2:26" s="14" customFormat="1" ht="34.5" x14ac:dyDescent="0.25">
      <c r="B103" s="115"/>
      <c r="C103" s="118"/>
      <c r="D103" s="114"/>
      <c r="E103" s="112" t="s">
        <v>538</v>
      </c>
      <c r="F103" s="113"/>
      <c r="G103" s="113"/>
      <c r="H103" s="114"/>
      <c r="I103" s="113"/>
      <c r="J103" s="17" t="s">
        <v>296</v>
      </c>
      <c r="K103" s="83">
        <v>1</v>
      </c>
      <c r="L103" s="16">
        <v>40000000</v>
      </c>
      <c r="M103" s="93"/>
      <c r="N103" s="93"/>
      <c r="O103" s="93"/>
      <c r="P103" s="87"/>
      <c r="Q103" s="93"/>
      <c r="R103" s="87"/>
      <c r="S103" s="93"/>
      <c r="T103" s="93"/>
      <c r="U103" s="93"/>
      <c r="V103" s="87"/>
      <c r="W103" s="93"/>
      <c r="X103" s="93"/>
      <c r="Y103" s="61">
        <v>45931</v>
      </c>
      <c r="Z103" s="5"/>
    </row>
    <row r="104" spans="2:26" s="14" customFormat="1" ht="38.450000000000003" customHeight="1" x14ac:dyDescent="0.25">
      <c r="B104" s="116">
        <v>47</v>
      </c>
      <c r="C104" s="119">
        <v>16788</v>
      </c>
      <c r="D104" s="120" t="s">
        <v>413</v>
      </c>
      <c r="E104" s="6" t="s">
        <v>539</v>
      </c>
      <c r="F104" s="113" t="s">
        <v>461</v>
      </c>
      <c r="G104" s="113" t="s">
        <v>462</v>
      </c>
      <c r="H104" s="114" t="s">
        <v>459</v>
      </c>
      <c r="I104" s="113" t="s">
        <v>460</v>
      </c>
      <c r="J104" s="17" t="s">
        <v>290</v>
      </c>
      <c r="K104" s="83">
        <v>1</v>
      </c>
      <c r="L104" s="16">
        <v>10000000</v>
      </c>
      <c r="M104" s="93"/>
      <c r="N104" s="93"/>
      <c r="O104" s="93"/>
      <c r="P104" s="87"/>
      <c r="Q104" s="93"/>
      <c r="R104" s="93"/>
      <c r="S104" s="93"/>
      <c r="T104" s="87"/>
      <c r="U104" s="93"/>
      <c r="V104" s="93"/>
      <c r="W104" s="93"/>
      <c r="X104" s="93"/>
      <c r="Y104" s="61">
        <v>45870</v>
      </c>
      <c r="Z104" s="5"/>
    </row>
    <row r="105" spans="2:26" s="14" customFormat="1" ht="45" customHeight="1" x14ac:dyDescent="0.25">
      <c r="B105" s="115"/>
      <c r="C105" s="118"/>
      <c r="D105" s="114"/>
      <c r="E105" s="6" t="s">
        <v>540</v>
      </c>
      <c r="F105" s="113"/>
      <c r="G105" s="113"/>
      <c r="H105" s="114"/>
      <c r="I105" s="113"/>
      <c r="J105" s="17" t="s">
        <v>290</v>
      </c>
      <c r="K105" s="83">
        <v>1</v>
      </c>
      <c r="L105" s="16">
        <v>10000000</v>
      </c>
      <c r="M105" s="93"/>
      <c r="N105" s="93"/>
      <c r="O105" s="93"/>
      <c r="P105" s="87"/>
      <c r="Q105" s="93"/>
      <c r="R105" s="93"/>
      <c r="S105" s="93"/>
      <c r="T105" s="87"/>
      <c r="U105" s="93"/>
      <c r="V105" s="93"/>
      <c r="W105" s="93"/>
      <c r="X105" s="93"/>
      <c r="Y105" s="61">
        <v>45870</v>
      </c>
      <c r="Z105" s="5"/>
    </row>
    <row r="106" spans="2:26" s="14" customFormat="1" ht="26.45" customHeight="1" x14ac:dyDescent="0.25">
      <c r="B106" s="115"/>
      <c r="C106" s="118"/>
      <c r="D106" s="114"/>
      <c r="E106" s="6" t="s">
        <v>541</v>
      </c>
      <c r="F106" s="113"/>
      <c r="G106" s="113"/>
      <c r="H106" s="114"/>
      <c r="I106" s="113"/>
      <c r="J106" s="17" t="s">
        <v>290</v>
      </c>
      <c r="K106" s="83">
        <v>1</v>
      </c>
      <c r="L106" s="16">
        <v>10000000</v>
      </c>
      <c r="M106" s="93"/>
      <c r="N106" s="93"/>
      <c r="O106" s="93"/>
      <c r="P106" s="87"/>
      <c r="Q106" s="93"/>
      <c r="R106" s="93"/>
      <c r="S106" s="93"/>
      <c r="T106" s="87"/>
      <c r="U106" s="93"/>
      <c r="V106" s="93"/>
      <c r="W106" s="93"/>
      <c r="X106" s="93"/>
      <c r="Y106" s="61">
        <v>45870</v>
      </c>
      <c r="Z106" s="5"/>
    </row>
    <row r="107" spans="2:26" s="14" customFormat="1" ht="44.45" customHeight="1" x14ac:dyDescent="0.25">
      <c r="B107" s="115"/>
      <c r="C107" s="118"/>
      <c r="D107" s="114"/>
      <c r="E107" s="6" t="s">
        <v>542</v>
      </c>
      <c r="F107" s="113"/>
      <c r="G107" s="113"/>
      <c r="H107" s="114"/>
      <c r="I107" s="113"/>
      <c r="J107" s="17" t="s">
        <v>290</v>
      </c>
      <c r="K107" s="83">
        <v>1</v>
      </c>
      <c r="L107" s="16">
        <v>10000000</v>
      </c>
      <c r="M107" s="93"/>
      <c r="N107" s="93"/>
      <c r="O107" s="93"/>
      <c r="P107" s="87"/>
      <c r="Q107" s="93"/>
      <c r="R107" s="93"/>
      <c r="S107" s="93"/>
      <c r="T107" s="87"/>
      <c r="U107" s="93"/>
      <c r="V107" s="93"/>
      <c r="W107" s="93"/>
      <c r="X107" s="93"/>
      <c r="Y107" s="61">
        <v>45870</v>
      </c>
      <c r="Z107" s="5"/>
    </row>
    <row r="108" spans="2:26" s="14" customFormat="1" ht="48.95" customHeight="1" x14ac:dyDescent="0.25">
      <c r="B108" s="115"/>
      <c r="C108" s="118"/>
      <c r="D108" s="114"/>
      <c r="E108" s="6" t="s">
        <v>543</v>
      </c>
      <c r="F108" s="113"/>
      <c r="G108" s="113"/>
      <c r="H108" s="114"/>
      <c r="I108" s="113"/>
      <c r="J108" s="17" t="s">
        <v>290</v>
      </c>
      <c r="K108" s="83">
        <v>1</v>
      </c>
      <c r="L108" s="16">
        <v>10000000</v>
      </c>
      <c r="M108" s="93"/>
      <c r="N108" s="93"/>
      <c r="O108" s="93"/>
      <c r="P108" s="87"/>
      <c r="Q108" s="93"/>
      <c r="R108" s="93"/>
      <c r="S108" s="93"/>
      <c r="T108" s="87"/>
      <c r="U108" s="93"/>
      <c r="V108" s="93"/>
      <c r="W108" s="93"/>
      <c r="X108" s="93"/>
      <c r="Y108" s="61">
        <v>45870</v>
      </c>
      <c r="Z108" s="5"/>
    </row>
    <row r="109" spans="2:26" s="14" customFormat="1" ht="34.5" x14ac:dyDescent="0.25">
      <c r="B109" s="115"/>
      <c r="C109" s="118"/>
      <c r="D109" s="114"/>
      <c r="E109" s="6" t="s">
        <v>544</v>
      </c>
      <c r="F109" s="113"/>
      <c r="G109" s="113"/>
      <c r="H109" s="114"/>
      <c r="I109" s="113"/>
      <c r="J109" s="17" t="s">
        <v>290</v>
      </c>
      <c r="K109" s="83">
        <v>1</v>
      </c>
      <c r="L109" s="16">
        <v>10000000</v>
      </c>
      <c r="M109" s="93"/>
      <c r="N109" s="93"/>
      <c r="O109" s="93"/>
      <c r="P109" s="87"/>
      <c r="Q109" s="93"/>
      <c r="R109" s="93"/>
      <c r="S109" s="93"/>
      <c r="T109" s="87"/>
      <c r="U109" s="93"/>
      <c r="V109" s="93"/>
      <c r="W109" s="93"/>
      <c r="X109" s="93"/>
      <c r="Y109" s="61">
        <v>45870</v>
      </c>
      <c r="Z109" s="5"/>
    </row>
    <row r="110" spans="2:26" s="14" customFormat="1" ht="36" customHeight="1" x14ac:dyDescent="0.25">
      <c r="B110" s="115"/>
      <c r="C110" s="118"/>
      <c r="D110" s="114"/>
      <c r="E110" s="6" t="s">
        <v>545</v>
      </c>
      <c r="F110" s="113"/>
      <c r="G110" s="113"/>
      <c r="H110" s="114"/>
      <c r="I110" s="113"/>
      <c r="J110" s="17" t="s">
        <v>290</v>
      </c>
      <c r="K110" s="83">
        <v>1</v>
      </c>
      <c r="L110" s="16">
        <v>10000000</v>
      </c>
      <c r="M110" s="93"/>
      <c r="N110" s="93"/>
      <c r="O110" s="93"/>
      <c r="P110" s="87"/>
      <c r="Q110" s="93"/>
      <c r="R110" s="93"/>
      <c r="S110" s="93"/>
      <c r="T110" s="87"/>
      <c r="U110" s="93"/>
      <c r="V110" s="93"/>
      <c r="W110" s="93"/>
      <c r="X110" s="93"/>
      <c r="Y110" s="61">
        <v>45870</v>
      </c>
      <c r="Z110" s="5"/>
    </row>
    <row r="111" spans="2:26" s="14" customFormat="1" ht="50.45" customHeight="1" x14ac:dyDescent="0.25">
      <c r="B111" s="115"/>
      <c r="C111" s="118"/>
      <c r="D111" s="114"/>
      <c r="E111" s="6" t="s">
        <v>546</v>
      </c>
      <c r="F111" s="113"/>
      <c r="G111" s="113"/>
      <c r="H111" s="114"/>
      <c r="I111" s="113"/>
      <c r="J111" s="17" t="s">
        <v>296</v>
      </c>
      <c r="K111" s="83">
        <v>1</v>
      </c>
      <c r="L111" s="16">
        <v>10000000</v>
      </c>
      <c r="M111" s="93"/>
      <c r="N111" s="93"/>
      <c r="O111" s="93"/>
      <c r="P111" s="87"/>
      <c r="Q111" s="93"/>
      <c r="R111" s="93"/>
      <c r="S111" s="93"/>
      <c r="T111" s="87"/>
      <c r="U111" s="93"/>
      <c r="V111" s="93"/>
      <c r="W111" s="93"/>
      <c r="X111" s="93"/>
      <c r="Y111" s="61">
        <v>45870</v>
      </c>
      <c r="Z111" s="5"/>
    </row>
    <row r="112" spans="2:26" s="14" customFormat="1" ht="34.5" x14ac:dyDescent="0.25">
      <c r="B112" s="115">
        <v>48</v>
      </c>
      <c r="C112" s="118">
        <v>16789</v>
      </c>
      <c r="D112" s="114" t="s">
        <v>400</v>
      </c>
      <c r="E112" s="15" t="s">
        <v>401</v>
      </c>
      <c r="F112" s="113" t="s">
        <v>456</v>
      </c>
      <c r="G112" s="113" t="s">
        <v>457</v>
      </c>
      <c r="H112" s="114" t="s">
        <v>463</v>
      </c>
      <c r="I112" s="113" t="s">
        <v>464</v>
      </c>
      <c r="J112" s="17" t="s">
        <v>290</v>
      </c>
      <c r="K112" s="83">
        <v>1</v>
      </c>
      <c r="L112" s="16">
        <v>5148352.51</v>
      </c>
      <c r="M112" s="93"/>
      <c r="N112" s="93"/>
      <c r="O112" s="93"/>
      <c r="P112" s="87"/>
      <c r="Q112" s="93"/>
      <c r="R112" s="93"/>
      <c r="S112" s="93"/>
      <c r="T112" s="87"/>
      <c r="U112" s="93"/>
      <c r="V112" s="93"/>
      <c r="W112" s="93"/>
      <c r="X112" s="93"/>
      <c r="Y112" s="61">
        <v>45870</v>
      </c>
      <c r="Z112" s="5"/>
    </row>
    <row r="113" spans="2:26" s="14" customFormat="1" ht="38.450000000000003" customHeight="1" x14ac:dyDescent="0.25">
      <c r="B113" s="115"/>
      <c r="C113" s="118"/>
      <c r="D113" s="114"/>
      <c r="E113" s="82" t="s">
        <v>402</v>
      </c>
      <c r="F113" s="113"/>
      <c r="G113" s="113"/>
      <c r="H113" s="114"/>
      <c r="I113" s="113"/>
      <c r="J113" s="17" t="s">
        <v>290</v>
      </c>
      <c r="K113" s="83">
        <v>1</v>
      </c>
      <c r="L113" s="16">
        <v>8324401.2300000004</v>
      </c>
      <c r="M113" s="93"/>
      <c r="N113" s="93"/>
      <c r="O113" s="93"/>
      <c r="P113" s="87"/>
      <c r="Q113" s="93"/>
      <c r="R113" s="93"/>
      <c r="S113" s="93"/>
      <c r="T113" s="87"/>
      <c r="U113" s="93"/>
      <c r="V113" s="93"/>
      <c r="W113" s="93"/>
      <c r="X113" s="93"/>
      <c r="Y113" s="61">
        <v>45870</v>
      </c>
      <c r="Z113" s="5"/>
    </row>
    <row r="114" spans="2:26" s="14" customFormat="1" ht="33.950000000000003" customHeight="1" x14ac:dyDescent="0.25">
      <c r="B114" s="115"/>
      <c r="C114" s="118"/>
      <c r="D114" s="114"/>
      <c r="E114" s="82" t="s">
        <v>403</v>
      </c>
      <c r="F114" s="113"/>
      <c r="G114" s="113"/>
      <c r="H114" s="114"/>
      <c r="I114" s="113"/>
      <c r="J114" s="17" t="s">
        <v>290</v>
      </c>
      <c r="K114" s="83">
        <v>1</v>
      </c>
      <c r="L114" s="16">
        <v>11864748.880000001</v>
      </c>
      <c r="M114" s="93"/>
      <c r="N114" s="93"/>
      <c r="O114" s="93"/>
      <c r="P114" s="87"/>
      <c r="Q114" s="93"/>
      <c r="R114" s="93"/>
      <c r="S114" s="93"/>
      <c r="T114" s="87"/>
      <c r="U114" s="93"/>
      <c r="V114" s="93"/>
      <c r="W114" s="93"/>
      <c r="X114" s="93"/>
      <c r="Y114" s="61">
        <v>45870</v>
      </c>
      <c r="Z114" s="5"/>
    </row>
    <row r="115" spans="2:26" s="14" customFormat="1" ht="30.95" customHeight="1" x14ac:dyDescent="0.25">
      <c r="B115" s="115"/>
      <c r="C115" s="118"/>
      <c r="D115" s="114"/>
      <c r="E115" s="82" t="s">
        <v>404</v>
      </c>
      <c r="F115" s="113"/>
      <c r="G115" s="113"/>
      <c r="H115" s="114"/>
      <c r="I115" s="113"/>
      <c r="J115" s="17" t="s">
        <v>290</v>
      </c>
      <c r="K115" s="83">
        <v>1</v>
      </c>
      <c r="L115" s="16">
        <v>19171289.32</v>
      </c>
      <c r="M115" s="93"/>
      <c r="N115" s="93"/>
      <c r="O115" s="93"/>
      <c r="P115" s="87"/>
      <c r="Q115" s="93"/>
      <c r="R115" s="93"/>
      <c r="S115" s="93"/>
      <c r="T115" s="87"/>
      <c r="U115" s="93"/>
      <c r="V115" s="93"/>
      <c r="W115" s="93"/>
      <c r="X115" s="93"/>
      <c r="Y115" s="61">
        <v>45870</v>
      </c>
      <c r="Z115" s="5"/>
    </row>
    <row r="116" spans="2:26" s="14" customFormat="1" ht="34.5" customHeight="1" x14ac:dyDescent="0.25">
      <c r="B116" s="115"/>
      <c r="C116" s="118"/>
      <c r="D116" s="114"/>
      <c r="E116" s="82" t="s">
        <v>405</v>
      </c>
      <c r="F116" s="113"/>
      <c r="G116" s="113"/>
      <c r="H116" s="114"/>
      <c r="I116" s="113"/>
      <c r="J116" s="17" t="s">
        <v>290</v>
      </c>
      <c r="K116" s="83">
        <v>1</v>
      </c>
      <c r="L116" s="16">
        <v>12358047.289999999</v>
      </c>
      <c r="M116" s="93"/>
      <c r="N116" s="93"/>
      <c r="O116" s="93"/>
      <c r="P116" s="87"/>
      <c r="Q116" s="93"/>
      <c r="R116" s="93"/>
      <c r="S116" s="93"/>
      <c r="T116" s="87"/>
      <c r="U116" s="93"/>
      <c r="V116" s="93"/>
      <c r="W116" s="93"/>
      <c r="X116" s="93"/>
      <c r="Y116" s="61">
        <v>45870</v>
      </c>
      <c r="Z116" s="5"/>
    </row>
    <row r="117" spans="2:26" s="14" customFormat="1" ht="31.5" customHeight="1" x14ac:dyDescent="0.25">
      <c r="B117" s="115"/>
      <c r="C117" s="118"/>
      <c r="D117" s="114"/>
      <c r="E117" s="82" t="s">
        <v>406</v>
      </c>
      <c r="F117" s="113"/>
      <c r="G117" s="113"/>
      <c r="H117" s="114"/>
      <c r="I117" s="113"/>
      <c r="J117" s="17" t="s">
        <v>290</v>
      </c>
      <c r="K117" s="83">
        <v>1</v>
      </c>
      <c r="L117" s="16">
        <v>5534331.6699999999</v>
      </c>
      <c r="M117" s="93"/>
      <c r="N117" s="93"/>
      <c r="O117" s="93"/>
      <c r="P117" s="87"/>
      <c r="Q117" s="93"/>
      <c r="R117" s="93"/>
      <c r="S117" s="93"/>
      <c r="T117" s="87"/>
      <c r="U117" s="93"/>
      <c r="V117" s="93"/>
      <c r="W117" s="93"/>
      <c r="X117" s="93"/>
      <c r="Y117" s="61">
        <v>45870</v>
      </c>
      <c r="Z117" s="5"/>
    </row>
    <row r="118" spans="2:26" s="14" customFormat="1" ht="29.45" customHeight="1" x14ac:dyDescent="0.25">
      <c r="B118" s="115"/>
      <c r="C118" s="118"/>
      <c r="D118" s="114"/>
      <c r="E118" s="82" t="s">
        <v>407</v>
      </c>
      <c r="F118" s="113"/>
      <c r="G118" s="113"/>
      <c r="H118" s="114"/>
      <c r="I118" s="113"/>
      <c r="J118" s="17" t="s">
        <v>290</v>
      </c>
      <c r="K118" s="83">
        <v>1</v>
      </c>
      <c r="L118" s="16">
        <v>5595434.5099999998</v>
      </c>
      <c r="M118" s="93"/>
      <c r="N118" s="93"/>
      <c r="O118" s="93"/>
      <c r="P118" s="87"/>
      <c r="Q118" s="93"/>
      <c r="R118" s="93"/>
      <c r="S118" s="93"/>
      <c r="T118" s="87"/>
      <c r="U118" s="93"/>
      <c r="V118" s="93"/>
      <c r="W118" s="93"/>
      <c r="X118" s="93"/>
      <c r="Y118" s="61">
        <v>45870</v>
      </c>
      <c r="Z118" s="5"/>
    </row>
    <row r="119" spans="2:26" s="14" customFormat="1" ht="32.450000000000003" customHeight="1" x14ac:dyDescent="0.25">
      <c r="B119" s="115"/>
      <c r="C119" s="118"/>
      <c r="D119" s="114"/>
      <c r="E119" s="82" t="s">
        <v>408</v>
      </c>
      <c r="F119" s="113"/>
      <c r="G119" s="113"/>
      <c r="H119" s="114"/>
      <c r="I119" s="113"/>
      <c r="J119" s="17" t="s">
        <v>290</v>
      </c>
      <c r="K119" s="83">
        <v>1</v>
      </c>
      <c r="L119" s="16">
        <v>22015289.84</v>
      </c>
      <c r="M119" s="93"/>
      <c r="N119" s="93"/>
      <c r="O119" s="93"/>
      <c r="P119" s="87"/>
      <c r="Q119" s="93"/>
      <c r="R119" s="93"/>
      <c r="S119" s="93"/>
      <c r="T119" s="87"/>
      <c r="U119" s="93"/>
      <c r="V119" s="93"/>
      <c r="W119" s="93"/>
      <c r="X119" s="93"/>
      <c r="Y119" s="61">
        <v>45870</v>
      </c>
      <c r="Z119" s="5"/>
    </row>
    <row r="120" spans="2:26" s="14" customFormat="1" ht="27" customHeight="1" x14ac:dyDescent="0.25">
      <c r="B120" s="115"/>
      <c r="C120" s="118"/>
      <c r="D120" s="114"/>
      <c r="E120" s="82" t="s">
        <v>409</v>
      </c>
      <c r="F120" s="113"/>
      <c r="G120" s="113"/>
      <c r="H120" s="114"/>
      <c r="I120" s="113"/>
      <c r="J120" s="17" t="s">
        <v>290</v>
      </c>
      <c r="K120" s="83">
        <v>1</v>
      </c>
      <c r="L120" s="16">
        <v>2045732.73</v>
      </c>
      <c r="M120" s="93"/>
      <c r="N120" s="93"/>
      <c r="O120" s="93"/>
      <c r="P120" s="87"/>
      <c r="Q120" s="93"/>
      <c r="R120" s="93"/>
      <c r="S120" s="93"/>
      <c r="T120" s="87"/>
      <c r="U120" s="93"/>
      <c r="V120" s="93"/>
      <c r="W120" s="93"/>
      <c r="X120" s="93"/>
      <c r="Y120" s="61">
        <v>45870</v>
      </c>
      <c r="Z120" s="5"/>
    </row>
    <row r="121" spans="2:26" s="14" customFormat="1" ht="46.5" customHeight="1" x14ac:dyDescent="0.25">
      <c r="B121" s="115"/>
      <c r="C121" s="118"/>
      <c r="D121" s="114"/>
      <c r="E121" s="82" t="s">
        <v>410</v>
      </c>
      <c r="F121" s="113"/>
      <c r="G121" s="113"/>
      <c r="H121" s="114"/>
      <c r="I121" s="113"/>
      <c r="J121" s="17" t="s">
        <v>290</v>
      </c>
      <c r="K121" s="83">
        <v>1</v>
      </c>
      <c r="L121" s="16">
        <v>16106780.77</v>
      </c>
      <c r="M121" s="93"/>
      <c r="N121" s="93"/>
      <c r="O121" s="93"/>
      <c r="P121" s="87"/>
      <c r="Q121" s="93"/>
      <c r="R121" s="93"/>
      <c r="S121" s="93"/>
      <c r="T121" s="87"/>
      <c r="U121" s="93"/>
      <c r="V121" s="93"/>
      <c r="W121" s="93"/>
      <c r="X121" s="93"/>
      <c r="Y121" s="61">
        <v>45870</v>
      </c>
      <c r="Z121" s="5"/>
    </row>
    <row r="122" spans="2:26" s="14" customFormat="1" x14ac:dyDescent="0.25">
      <c r="B122" s="115"/>
      <c r="C122" s="118"/>
      <c r="D122" s="114"/>
      <c r="E122" s="82" t="s">
        <v>411</v>
      </c>
      <c r="F122" s="113"/>
      <c r="G122" s="113"/>
      <c r="H122" s="114"/>
      <c r="I122" s="113"/>
      <c r="J122" s="17" t="s">
        <v>290</v>
      </c>
      <c r="K122" s="83">
        <v>1</v>
      </c>
      <c r="L122" s="16">
        <v>99046840.680000007</v>
      </c>
      <c r="M122" s="93"/>
      <c r="N122" s="93"/>
      <c r="O122" s="93"/>
      <c r="P122" s="87"/>
      <c r="Q122" s="93"/>
      <c r="R122" s="93"/>
      <c r="S122" s="93"/>
      <c r="T122" s="87"/>
      <c r="U122" s="93"/>
      <c r="V122" s="93"/>
      <c r="W122" s="93"/>
      <c r="X122" s="93"/>
      <c r="Y122" s="61">
        <v>45870</v>
      </c>
      <c r="Z122" s="5"/>
    </row>
    <row r="123" spans="2:26" s="14" customFormat="1" ht="23.45" customHeight="1" x14ac:dyDescent="0.25">
      <c r="B123" s="115"/>
      <c r="C123" s="118"/>
      <c r="D123" s="114"/>
      <c r="E123" s="82" t="s">
        <v>412</v>
      </c>
      <c r="F123" s="113"/>
      <c r="G123" s="113"/>
      <c r="H123" s="114"/>
      <c r="I123" s="113"/>
      <c r="J123" s="17" t="s">
        <v>290</v>
      </c>
      <c r="K123" s="83">
        <v>1</v>
      </c>
      <c r="L123" s="16">
        <v>4802226.53</v>
      </c>
      <c r="M123" s="93"/>
      <c r="N123" s="93"/>
      <c r="O123" s="93"/>
      <c r="P123" s="87"/>
      <c r="Q123" s="93"/>
      <c r="R123" s="93"/>
      <c r="S123" s="93"/>
      <c r="T123" s="87"/>
      <c r="U123" s="93"/>
      <c r="V123" s="93"/>
      <c r="W123" s="93"/>
      <c r="X123" s="93"/>
      <c r="Y123" s="61">
        <v>45870</v>
      </c>
      <c r="Z123" s="5"/>
    </row>
    <row r="124" spans="2:26" s="14" customFormat="1" ht="55.15" customHeight="1" x14ac:dyDescent="0.25">
      <c r="B124" s="115">
        <v>49</v>
      </c>
      <c r="C124" s="118">
        <v>15148</v>
      </c>
      <c r="D124" s="114" t="s">
        <v>379</v>
      </c>
      <c r="E124" s="114" t="s">
        <v>18</v>
      </c>
      <c r="F124" s="114" t="s">
        <v>380</v>
      </c>
      <c r="G124" s="113" t="s">
        <v>381</v>
      </c>
      <c r="H124" s="114" t="s">
        <v>382</v>
      </c>
      <c r="I124" s="114" t="s">
        <v>383</v>
      </c>
      <c r="J124" s="17" t="s">
        <v>290</v>
      </c>
      <c r="K124" s="83">
        <v>1</v>
      </c>
      <c r="L124" s="16">
        <v>7152141</v>
      </c>
      <c r="M124" s="16"/>
      <c r="N124" s="16"/>
      <c r="O124" s="16"/>
      <c r="P124" s="87"/>
      <c r="Q124" s="16"/>
      <c r="R124" s="16"/>
      <c r="S124" s="16"/>
      <c r="T124" s="16"/>
      <c r="U124" s="16"/>
      <c r="V124" s="16"/>
      <c r="W124" s="16"/>
      <c r="X124" s="16"/>
      <c r="Y124" s="61">
        <v>45748</v>
      </c>
      <c r="Z124" s="5"/>
    </row>
    <row r="125" spans="2:26" s="14" customFormat="1" ht="81.95" customHeight="1" x14ac:dyDescent="0.25">
      <c r="B125" s="115"/>
      <c r="C125" s="118"/>
      <c r="D125" s="114"/>
      <c r="E125" s="114"/>
      <c r="F125" s="114"/>
      <c r="G125" s="113"/>
      <c r="H125" s="114"/>
      <c r="I125" s="114"/>
      <c r="J125" s="17" t="s">
        <v>296</v>
      </c>
      <c r="K125" s="83">
        <v>1</v>
      </c>
      <c r="L125" s="16">
        <v>915169</v>
      </c>
      <c r="M125" s="16"/>
      <c r="N125" s="16"/>
      <c r="O125" s="16"/>
      <c r="P125" s="87"/>
      <c r="Q125" s="16"/>
      <c r="R125" s="16"/>
      <c r="S125" s="16"/>
      <c r="T125" s="16"/>
      <c r="U125" s="16"/>
      <c r="V125" s="16"/>
      <c r="W125" s="16"/>
      <c r="X125" s="16"/>
      <c r="Y125" s="61">
        <v>45748</v>
      </c>
      <c r="Z125" s="5"/>
    </row>
    <row r="126" spans="2:26" s="14" customFormat="1" x14ac:dyDescent="0.25">
      <c r="B126" s="115" t="s">
        <v>18</v>
      </c>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5"/>
    </row>
    <row r="127" spans="2:26" s="14" customFormat="1" ht="19.5" x14ac:dyDescent="0.25">
      <c r="B127" s="164" t="s">
        <v>239</v>
      </c>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5"/>
    </row>
    <row r="128" spans="2:26" s="14" customFormat="1" ht="189.95" customHeight="1" x14ac:dyDescent="0.25">
      <c r="B128" s="27">
        <f>B124+1</f>
        <v>50</v>
      </c>
      <c r="C128" s="53">
        <v>14506</v>
      </c>
      <c r="D128" s="13" t="s">
        <v>240</v>
      </c>
      <c r="E128" s="90" t="s">
        <v>18</v>
      </c>
      <c r="F128" s="13" t="s">
        <v>241</v>
      </c>
      <c r="G128" s="17" t="s">
        <v>242</v>
      </c>
      <c r="H128" s="15" t="s">
        <v>243</v>
      </c>
      <c r="I128" s="15" t="s">
        <v>244</v>
      </c>
      <c r="J128" s="17" t="s">
        <v>290</v>
      </c>
      <c r="K128" s="91">
        <v>1</v>
      </c>
      <c r="L128" s="16">
        <v>26665895</v>
      </c>
      <c r="M128" s="106"/>
      <c r="N128" s="106"/>
      <c r="O128" s="16"/>
      <c r="P128" s="16"/>
      <c r="Q128" s="16"/>
      <c r="R128" s="16"/>
      <c r="S128" s="16"/>
      <c r="T128" s="87"/>
      <c r="U128" s="16"/>
      <c r="V128" s="16"/>
      <c r="W128" s="16"/>
      <c r="X128" s="16"/>
      <c r="Y128" s="61">
        <v>45870</v>
      </c>
      <c r="Z128" s="5"/>
    </row>
    <row r="129" spans="2:26" s="14" customFormat="1" ht="138" x14ac:dyDescent="0.25">
      <c r="B129" s="27">
        <f>B128+1</f>
        <v>51</v>
      </c>
      <c r="C129" s="53">
        <v>14508</v>
      </c>
      <c r="D129" s="15" t="s">
        <v>337</v>
      </c>
      <c r="E129" s="90" t="s">
        <v>18</v>
      </c>
      <c r="F129" s="15" t="s">
        <v>338</v>
      </c>
      <c r="G129" s="17" t="s">
        <v>339</v>
      </c>
      <c r="H129" s="15" t="s">
        <v>340</v>
      </c>
      <c r="I129" s="15" t="s">
        <v>341</v>
      </c>
      <c r="J129" s="17" t="s">
        <v>290</v>
      </c>
      <c r="K129" s="91">
        <v>1</v>
      </c>
      <c r="L129" s="16">
        <v>6755924.0300000003</v>
      </c>
      <c r="M129" s="106"/>
      <c r="N129" s="106"/>
      <c r="O129" s="16"/>
      <c r="P129" s="16"/>
      <c r="Q129" s="87"/>
      <c r="R129" s="16"/>
      <c r="S129" s="16"/>
      <c r="T129" s="16"/>
      <c r="U129" s="16"/>
      <c r="V129" s="16"/>
      <c r="W129" s="16"/>
      <c r="X129" s="16"/>
      <c r="Y129" s="61">
        <v>45778</v>
      </c>
      <c r="Z129" s="5"/>
    </row>
    <row r="130" spans="2:26" s="14" customFormat="1" ht="69" x14ac:dyDescent="0.25">
      <c r="B130" s="27">
        <f>B129+1</f>
        <v>52</v>
      </c>
      <c r="C130" s="53">
        <v>14540</v>
      </c>
      <c r="D130" s="13" t="s">
        <v>245</v>
      </c>
      <c r="E130" s="90" t="s">
        <v>18</v>
      </c>
      <c r="F130" s="13" t="s">
        <v>246</v>
      </c>
      <c r="G130" s="17" t="s">
        <v>18</v>
      </c>
      <c r="H130" s="15" t="s">
        <v>247</v>
      </c>
      <c r="I130" s="15" t="s">
        <v>248</v>
      </c>
      <c r="J130" s="17" t="s">
        <v>290</v>
      </c>
      <c r="K130" s="91">
        <v>1</v>
      </c>
      <c r="L130" s="16">
        <v>490770</v>
      </c>
      <c r="M130" s="106"/>
      <c r="N130" s="106"/>
      <c r="O130" s="106"/>
      <c r="P130" s="106"/>
      <c r="Q130" s="87"/>
      <c r="R130" s="106"/>
      <c r="S130" s="106"/>
      <c r="T130" s="106"/>
      <c r="U130" s="106"/>
      <c r="V130" s="106"/>
      <c r="W130" s="106"/>
      <c r="X130" s="106"/>
      <c r="Y130" s="61">
        <v>45778</v>
      </c>
      <c r="Z130" s="5"/>
    </row>
    <row r="131" spans="2:26" s="14" customFormat="1" ht="86.25" x14ac:dyDescent="0.25">
      <c r="B131" s="115">
        <v>53</v>
      </c>
      <c r="C131" s="118">
        <v>14616</v>
      </c>
      <c r="D131" s="114" t="s">
        <v>342</v>
      </c>
      <c r="E131" s="1" t="s">
        <v>558</v>
      </c>
      <c r="F131" s="13" t="s">
        <v>355</v>
      </c>
      <c r="G131" s="17" t="s">
        <v>18</v>
      </c>
      <c r="H131" s="114" t="s">
        <v>344</v>
      </c>
      <c r="I131" s="114" t="s">
        <v>345</v>
      </c>
      <c r="J131" s="17" t="s">
        <v>290</v>
      </c>
      <c r="K131" s="91">
        <v>1</v>
      </c>
      <c r="L131" s="86">
        <v>3132874</v>
      </c>
      <c r="M131" s="106"/>
      <c r="N131" s="106"/>
      <c r="O131" s="106"/>
      <c r="P131" s="106"/>
      <c r="Q131" s="106"/>
      <c r="R131" s="87"/>
      <c r="S131" s="106"/>
      <c r="T131" s="106"/>
      <c r="U131" s="106"/>
      <c r="V131" s="106"/>
      <c r="W131" s="106"/>
      <c r="X131" s="106"/>
      <c r="Y131" s="61">
        <v>45809</v>
      </c>
      <c r="Z131" s="5"/>
    </row>
    <row r="132" spans="2:26" s="14" customFormat="1" ht="107.1" customHeight="1" x14ac:dyDescent="0.25">
      <c r="B132" s="115"/>
      <c r="C132" s="118"/>
      <c r="D132" s="114"/>
      <c r="E132" s="1" t="s">
        <v>559</v>
      </c>
      <c r="F132" s="13" t="s">
        <v>356</v>
      </c>
      <c r="G132" s="17" t="s">
        <v>18</v>
      </c>
      <c r="H132" s="114"/>
      <c r="I132" s="114"/>
      <c r="J132" s="17" t="s">
        <v>290</v>
      </c>
      <c r="K132" s="91">
        <v>1</v>
      </c>
      <c r="L132" s="86">
        <v>6451011</v>
      </c>
      <c r="M132" s="106"/>
      <c r="N132" s="106"/>
      <c r="O132" s="106"/>
      <c r="P132" s="106"/>
      <c r="Q132" s="106"/>
      <c r="R132" s="87"/>
      <c r="S132" s="106"/>
      <c r="T132" s="106"/>
      <c r="U132" s="106"/>
      <c r="V132" s="106"/>
      <c r="W132" s="106"/>
      <c r="X132" s="106"/>
      <c r="Y132" s="61">
        <v>45809</v>
      </c>
      <c r="Z132" s="5"/>
    </row>
    <row r="133" spans="2:26" s="14" customFormat="1" ht="80.45" customHeight="1" x14ac:dyDescent="0.25">
      <c r="B133" s="115"/>
      <c r="C133" s="118"/>
      <c r="D133" s="114"/>
      <c r="E133" s="1" t="s">
        <v>560</v>
      </c>
      <c r="F133" s="13" t="s">
        <v>357</v>
      </c>
      <c r="G133" s="17" t="s">
        <v>18</v>
      </c>
      <c r="H133" s="114"/>
      <c r="I133" s="114"/>
      <c r="J133" s="17" t="s">
        <v>290</v>
      </c>
      <c r="K133" s="91">
        <v>1</v>
      </c>
      <c r="L133" s="86">
        <v>1935303</v>
      </c>
      <c r="M133" s="106"/>
      <c r="N133" s="106"/>
      <c r="O133" s="106"/>
      <c r="P133" s="106"/>
      <c r="Q133" s="106"/>
      <c r="R133" s="87"/>
      <c r="S133" s="106"/>
      <c r="T133" s="106"/>
      <c r="U133" s="106"/>
      <c r="V133" s="106"/>
      <c r="W133" s="106"/>
      <c r="X133" s="106"/>
      <c r="Y133" s="61">
        <v>45809</v>
      </c>
      <c r="Z133" s="5"/>
    </row>
    <row r="134" spans="2:26" s="14" customFormat="1" ht="86.1" customHeight="1" x14ac:dyDescent="0.25">
      <c r="B134" s="115"/>
      <c r="C134" s="118"/>
      <c r="D134" s="114"/>
      <c r="E134" s="1" t="s">
        <v>561</v>
      </c>
      <c r="F134" s="13" t="s">
        <v>358</v>
      </c>
      <c r="G134" s="17" t="s">
        <v>18</v>
      </c>
      <c r="H134" s="114"/>
      <c r="I134" s="114"/>
      <c r="J134" s="17" t="s">
        <v>290</v>
      </c>
      <c r="K134" s="91">
        <v>1</v>
      </c>
      <c r="L134" s="86">
        <v>6451011</v>
      </c>
      <c r="M134" s="106"/>
      <c r="N134" s="106"/>
      <c r="O134" s="106"/>
      <c r="P134" s="106"/>
      <c r="Q134" s="106"/>
      <c r="R134" s="87"/>
      <c r="S134" s="106"/>
      <c r="T134" s="106"/>
      <c r="U134" s="106"/>
      <c r="V134" s="106"/>
      <c r="W134" s="106"/>
      <c r="X134" s="106"/>
      <c r="Y134" s="61">
        <v>45809</v>
      </c>
      <c r="Z134" s="5"/>
    </row>
    <row r="135" spans="2:26" s="14" customFormat="1" ht="95.1" customHeight="1" x14ac:dyDescent="0.25">
      <c r="B135" s="115"/>
      <c r="C135" s="118"/>
      <c r="D135" s="114"/>
      <c r="E135" s="1" t="s">
        <v>562</v>
      </c>
      <c r="F135" s="13" t="s">
        <v>359</v>
      </c>
      <c r="G135" s="17" t="s">
        <v>18</v>
      </c>
      <c r="H135" s="114"/>
      <c r="I135" s="114"/>
      <c r="J135" s="17" t="s">
        <v>290</v>
      </c>
      <c r="K135" s="91">
        <v>1</v>
      </c>
      <c r="L135" s="86">
        <v>6451011</v>
      </c>
      <c r="M135" s="106"/>
      <c r="N135" s="106"/>
      <c r="O135" s="106"/>
      <c r="P135" s="106"/>
      <c r="Q135" s="106"/>
      <c r="R135" s="87"/>
      <c r="S135" s="106"/>
      <c r="T135" s="106"/>
      <c r="U135" s="106"/>
      <c r="V135" s="106"/>
      <c r="W135" s="106"/>
      <c r="X135" s="106"/>
      <c r="Y135" s="61">
        <v>45809</v>
      </c>
      <c r="Z135" s="5"/>
    </row>
    <row r="136" spans="2:26" s="14" customFormat="1" ht="78" customHeight="1" x14ac:dyDescent="0.25">
      <c r="B136" s="115"/>
      <c r="C136" s="118"/>
      <c r="D136" s="114"/>
      <c r="E136" s="1" t="s">
        <v>563</v>
      </c>
      <c r="F136" s="13" t="s">
        <v>360</v>
      </c>
      <c r="G136" s="17" t="s">
        <v>18</v>
      </c>
      <c r="H136" s="114"/>
      <c r="I136" s="114"/>
      <c r="J136" s="17" t="s">
        <v>290</v>
      </c>
      <c r="K136" s="91">
        <v>1</v>
      </c>
      <c r="L136" s="86">
        <v>6451011</v>
      </c>
      <c r="M136" s="106"/>
      <c r="N136" s="106"/>
      <c r="O136" s="106"/>
      <c r="P136" s="106"/>
      <c r="Q136" s="106"/>
      <c r="R136" s="87"/>
      <c r="S136" s="106"/>
      <c r="T136" s="106"/>
      <c r="U136" s="106"/>
      <c r="V136" s="106"/>
      <c r="W136" s="106"/>
      <c r="X136" s="106"/>
      <c r="Y136" s="61">
        <v>45809</v>
      </c>
      <c r="Z136" s="5"/>
    </row>
    <row r="137" spans="2:26" s="14" customFormat="1" ht="91.5" customHeight="1" x14ac:dyDescent="0.25">
      <c r="B137" s="115"/>
      <c r="C137" s="118"/>
      <c r="D137" s="114"/>
      <c r="E137" s="1" t="s">
        <v>564</v>
      </c>
      <c r="F137" s="13" t="s">
        <v>361</v>
      </c>
      <c r="G137" s="17" t="s">
        <v>18</v>
      </c>
      <c r="H137" s="114"/>
      <c r="I137" s="114"/>
      <c r="J137" s="17" t="s">
        <v>290</v>
      </c>
      <c r="K137" s="91">
        <v>1</v>
      </c>
      <c r="L137" s="86">
        <v>5160809</v>
      </c>
      <c r="M137" s="106"/>
      <c r="N137" s="106"/>
      <c r="O137" s="106"/>
      <c r="P137" s="106"/>
      <c r="Q137" s="106"/>
      <c r="R137" s="87"/>
      <c r="S137" s="106"/>
      <c r="T137" s="106"/>
      <c r="U137" s="106"/>
      <c r="V137" s="106"/>
      <c r="W137" s="106"/>
      <c r="X137" s="106"/>
      <c r="Y137" s="61">
        <v>45809</v>
      </c>
      <c r="Z137" s="5"/>
    </row>
    <row r="138" spans="2:26" s="14" customFormat="1" ht="86.25" x14ac:dyDescent="0.25">
      <c r="B138" s="115"/>
      <c r="C138" s="118"/>
      <c r="D138" s="114"/>
      <c r="E138" s="1" t="s">
        <v>565</v>
      </c>
      <c r="F138" s="13" t="s">
        <v>362</v>
      </c>
      <c r="G138" s="17" t="s">
        <v>18</v>
      </c>
      <c r="H138" s="114"/>
      <c r="I138" s="114"/>
      <c r="J138" s="17" t="s">
        <v>290</v>
      </c>
      <c r="K138" s="91">
        <v>1</v>
      </c>
      <c r="L138" s="86">
        <v>6451011</v>
      </c>
      <c r="M138" s="106"/>
      <c r="N138" s="106"/>
      <c r="O138" s="106"/>
      <c r="P138" s="106"/>
      <c r="Q138" s="106"/>
      <c r="R138" s="87"/>
      <c r="S138" s="106"/>
      <c r="T138" s="106"/>
      <c r="U138" s="106"/>
      <c r="V138" s="106"/>
      <c r="W138" s="106"/>
      <c r="X138" s="106"/>
      <c r="Y138" s="61">
        <v>45809</v>
      </c>
      <c r="Z138" s="5"/>
    </row>
    <row r="139" spans="2:26" s="14" customFormat="1" ht="66.599999999999994" customHeight="1" x14ac:dyDescent="0.25">
      <c r="B139" s="115"/>
      <c r="C139" s="118"/>
      <c r="D139" s="114"/>
      <c r="E139" s="1" t="s">
        <v>566</v>
      </c>
      <c r="F139" s="13" t="s">
        <v>363</v>
      </c>
      <c r="G139" s="17" t="s">
        <v>18</v>
      </c>
      <c r="H139" s="114"/>
      <c r="I139" s="114"/>
      <c r="J139" s="17" t="s">
        <v>290</v>
      </c>
      <c r="K139" s="91">
        <v>1</v>
      </c>
      <c r="L139" s="86">
        <v>6451011</v>
      </c>
      <c r="M139" s="106"/>
      <c r="N139" s="106"/>
      <c r="O139" s="106"/>
      <c r="P139" s="106"/>
      <c r="Q139" s="106"/>
      <c r="R139" s="87"/>
      <c r="S139" s="106"/>
      <c r="T139" s="106"/>
      <c r="U139" s="106"/>
      <c r="V139" s="106"/>
      <c r="W139" s="106"/>
      <c r="X139" s="106"/>
      <c r="Y139" s="61">
        <v>45809</v>
      </c>
      <c r="Z139" s="5"/>
    </row>
    <row r="140" spans="2:26" s="14" customFormat="1" ht="57.6" customHeight="1" x14ac:dyDescent="0.25">
      <c r="B140" s="115"/>
      <c r="C140" s="118"/>
      <c r="D140" s="114"/>
      <c r="E140" s="1" t="s">
        <v>567</v>
      </c>
      <c r="F140" s="13" t="s">
        <v>343</v>
      </c>
      <c r="G140" s="17" t="s">
        <v>18</v>
      </c>
      <c r="H140" s="114"/>
      <c r="I140" s="114"/>
      <c r="J140" s="17" t="s">
        <v>290</v>
      </c>
      <c r="K140" s="91">
        <v>1</v>
      </c>
      <c r="L140" s="86">
        <v>412980</v>
      </c>
      <c r="M140" s="106"/>
      <c r="N140" s="106"/>
      <c r="O140" s="106"/>
      <c r="P140" s="106"/>
      <c r="Q140" s="106"/>
      <c r="R140" s="87"/>
      <c r="S140" s="106"/>
      <c r="T140" s="106"/>
      <c r="U140" s="106"/>
      <c r="V140" s="106"/>
      <c r="W140" s="106"/>
      <c r="X140" s="106"/>
      <c r="Y140" s="61">
        <v>45809</v>
      </c>
      <c r="Z140" s="5"/>
    </row>
    <row r="141" spans="2:26" s="14" customFormat="1" ht="71.099999999999994" customHeight="1" x14ac:dyDescent="0.25">
      <c r="B141" s="115"/>
      <c r="C141" s="118"/>
      <c r="D141" s="114"/>
      <c r="E141" s="1" t="s">
        <v>568</v>
      </c>
      <c r="F141" s="13" t="s">
        <v>364</v>
      </c>
      <c r="G141" s="17" t="s">
        <v>18</v>
      </c>
      <c r="H141" s="114"/>
      <c r="I141" s="114"/>
      <c r="J141" s="17" t="s">
        <v>290</v>
      </c>
      <c r="K141" s="91">
        <v>1</v>
      </c>
      <c r="L141" s="86">
        <v>6451011</v>
      </c>
      <c r="M141" s="106"/>
      <c r="N141" s="106"/>
      <c r="O141" s="106"/>
      <c r="P141" s="106"/>
      <c r="Q141" s="106"/>
      <c r="R141" s="87"/>
      <c r="S141" s="106"/>
      <c r="T141" s="106"/>
      <c r="U141" s="106"/>
      <c r="V141" s="106"/>
      <c r="W141" s="106"/>
      <c r="X141" s="106"/>
      <c r="Y141" s="61">
        <v>45809</v>
      </c>
      <c r="Z141" s="5"/>
    </row>
    <row r="142" spans="2:26" s="14" customFormat="1" ht="51.95" customHeight="1" x14ac:dyDescent="0.25">
      <c r="B142" s="115"/>
      <c r="C142" s="118"/>
      <c r="D142" s="114"/>
      <c r="E142" s="1" t="s">
        <v>569</v>
      </c>
      <c r="F142" s="13" t="s">
        <v>365</v>
      </c>
      <c r="G142" s="17" t="s">
        <v>18</v>
      </c>
      <c r="H142" s="114"/>
      <c r="I142" s="114"/>
      <c r="J142" s="17" t="s">
        <v>290</v>
      </c>
      <c r="K142" s="91">
        <v>1</v>
      </c>
      <c r="L142" s="86">
        <v>4228544</v>
      </c>
      <c r="M142" s="106"/>
      <c r="N142" s="106"/>
      <c r="O142" s="106"/>
      <c r="P142" s="106"/>
      <c r="Q142" s="106"/>
      <c r="R142" s="87"/>
      <c r="S142" s="106"/>
      <c r="T142" s="106"/>
      <c r="U142" s="106"/>
      <c r="V142" s="106"/>
      <c r="W142" s="106"/>
      <c r="X142" s="106"/>
      <c r="Y142" s="61">
        <v>45809</v>
      </c>
      <c r="Z142" s="5"/>
    </row>
    <row r="143" spans="2:26" s="14" customFormat="1" ht="51.75" x14ac:dyDescent="0.25">
      <c r="B143" s="115"/>
      <c r="C143" s="118"/>
      <c r="D143" s="114"/>
      <c r="E143" s="1" t="s">
        <v>570</v>
      </c>
      <c r="F143" s="13" t="s">
        <v>366</v>
      </c>
      <c r="G143" s="17" t="s">
        <v>18</v>
      </c>
      <c r="H143" s="114"/>
      <c r="I143" s="114"/>
      <c r="J143" s="17" t="s">
        <v>290</v>
      </c>
      <c r="K143" s="91">
        <v>1</v>
      </c>
      <c r="L143" s="86">
        <v>4228544</v>
      </c>
      <c r="M143" s="106"/>
      <c r="N143" s="106"/>
      <c r="O143" s="106"/>
      <c r="P143" s="106"/>
      <c r="Q143" s="106"/>
      <c r="R143" s="87"/>
      <c r="S143" s="106"/>
      <c r="T143" s="106"/>
      <c r="U143" s="106"/>
      <c r="V143" s="106"/>
      <c r="W143" s="106"/>
      <c r="X143" s="106"/>
      <c r="Y143" s="61">
        <v>45809</v>
      </c>
      <c r="Z143" s="5"/>
    </row>
    <row r="144" spans="2:26" s="14" customFormat="1" ht="68.45" customHeight="1" x14ac:dyDescent="0.25">
      <c r="B144" s="115"/>
      <c r="C144" s="118"/>
      <c r="D144" s="114"/>
      <c r="E144" s="1" t="s">
        <v>571</v>
      </c>
      <c r="F144" s="13" t="s">
        <v>367</v>
      </c>
      <c r="G144" s="17" t="s">
        <v>18</v>
      </c>
      <c r="H144" s="114"/>
      <c r="I144" s="114"/>
      <c r="J144" s="17" t="s">
        <v>290</v>
      </c>
      <c r="K144" s="91">
        <v>1</v>
      </c>
      <c r="L144" s="86">
        <v>6451011</v>
      </c>
      <c r="M144" s="106"/>
      <c r="N144" s="106"/>
      <c r="O144" s="106"/>
      <c r="P144" s="106"/>
      <c r="Q144" s="106"/>
      <c r="R144" s="87"/>
      <c r="S144" s="106"/>
      <c r="T144" s="106"/>
      <c r="U144" s="106"/>
      <c r="V144" s="106"/>
      <c r="W144" s="106"/>
      <c r="X144" s="106"/>
      <c r="Y144" s="61">
        <v>45809</v>
      </c>
      <c r="Z144" s="5"/>
    </row>
    <row r="145" spans="2:26" s="14" customFormat="1" ht="87.6" customHeight="1" x14ac:dyDescent="0.25">
      <c r="B145" s="115">
        <f>B131+1</f>
        <v>54</v>
      </c>
      <c r="C145" s="118">
        <v>14618</v>
      </c>
      <c r="D145" s="114" t="s">
        <v>346</v>
      </c>
      <c r="E145" s="13" t="s">
        <v>572</v>
      </c>
      <c r="F145" s="13" t="s">
        <v>368</v>
      </c>
      <c r="G145" s="17" t="s">
        <v>18</v>
      </c>
      <c r="H145" s="114" t="s">
        <v>348</v>
      </c>
      <c r="I145" s="114" t="s">
        <v>345</v>
      </c>
      <c r="J145" s="17" t="s">
        <v>290</v>
      </c>
      <c r="K145" s="91">
        <v>1</v>
      </c>
      <c r="L145" s="16">
        <v>6451011</v>
      </c>
      <c r="M145" s="106"/>
      <c r="N145" s="106"/>
      <c r="O145" s="106"/>
      <c r="P145" s="106"/>
      <c r="Q145" s="106"/>
      <c r="R145" s="87"/>
      <c r="S145" s="106"/>
      <c r="T145" s="106"/>
      <c r="U145" s="106"/>
      <c r="V145" s="106"/>
      <c r="W145" s="106"/>
      <c r="X145" s="106"/>
      <c r="Y145" s="61">
        <v>45809</v>
      </c>
      <c r="Z145" s="5"/>
    </row>
    <row r="146" spans="2:26" s="14" customFormat="1" ht="103.5" x14ac:dyDescent="0.25">
      <c r="B146" s="115"/>
      <c r="C146" s="118"/>
      <c r="D146" s="114"/>
      <c r="E146" s="13" t="s">
        <v>573</v>
      </c>
      <c r="F146" s="13" t="s">
        <v>347</v>
      </c>
      <c r="G146" s="17" t="s">
        <v>18</v>
      </c>
      <c r="H146" s="114"/>
      <c r="I146" s="114"/>
      <c r="J146" s="17" t="s">
        <v>290</v>
      </c>
      <c r="K146" s="91">
        <v>1</v>
      </c>
      <c r="L146" s="16">
        <v>3983322</v>
      </c>
      <c r="M146" s="106"/>
      <c r="N146" s="106"/>
      <c r="O146" s="106"/>
      <c r="P146" s="106"/>
      <c r="Q146" s="106"/>
      <c r="R146" s="87"/>
      <c r="S146" s="106"/>
      <c r="T146" s="106"/>
      <c r="U146" s="106"/>
      <c r="V146" s="106"/>
      <c r="W146" s="106"/>
      <c r="X146" s="106"/>
      <c r="Y146" s="61">
        <v>45809</v>
      </c>
      <c r="Z146" s="5"/>
    </row>
    <row r="147" spans="2:26" s="14" customFormat="1" ht="75.95" customHeight="1" x14ac:dyDescent="0.25">
      <c r="B147" s="115"/>
      <c r="C147" s="118"/>
      <c r="D147" s="114"/>
      <c r="E147" s="13" t="s">
        <v>574</v>
      </c>
      <c r="F147" s="13" t="s">
        <v>349</v>
      </c>
      <c r="G147" s="17" t="s">
        <v>18</v>
      </c>
      <c r="H147" s="114"/>
      <c r="I147" s="114"/>
      <c r="J147" s="17" t="s">
        <v>290</v>
      </c>
      <c r="K147" s="91">
        <v>1</v>
      </c>
      <c r="L147" s="16">
        <v>3722704</v>
      </c>
      <c r="M147" s="106"/>
      <c r="N147" s="106"/>
      <c r="O147" s="106"/>
      <c r="P147" s="106"/>
      <c r="Q147" s="106"/>
      <c r="R147" s="87"/>
      <c r="S147" s="106"/>
      <c r="T147" s="106"/>
      <c r="U147" s="106"/>
      <c r="V147" s="106"/>
      <c r="W147" s="106"/>
      <c r="X147" s="106"/>
      <c r="Y147" s="61">
        <v>45809</v>
      </c>
      <c r="Z147" s="5"/>
    </row>
    <row r="148" spans="2:26" s="14" customFormat="1" ht="44.1" customHeight="1" x14ac:dyDescent="0.25">
      <c r="B148" s="115">
        <v>55</v>
      </c>
      <c r="C148" s="118">
        <v>16419</v>
      </c>
      <c r="D148" s="114" t="s">
        <v>414</v>
      </c>
      <c r="E148" s="113" t="s">
        <v>18</v>
      </c>
      <c r="F148" s="113" t="s">
        <v>467</v>
      </c>
      <c r="G148" s="113" t="s">
        <v>468</v>
      </c>
      <c r="H148" s="113" t="s">
        <v>465</v>
      </c>
      <c r="I148" s="113" t="s">
        <v>466</v>
      </c>
      <c r="J148" s="17" t="s">
        <v>290</v>
      </c>
      <c r="K148" s="91">
        <v>1</v>
      </c>
      <c r="L148" s="16">
        <v>5299222</v>
      </c>
      <c r="M148" s="106"/>
      <c r="N148" s="106"/>
      <c r="O148" s="87"/>
      <c r="P148" s="106"/>
      <c r="Q148" s="106"/>
      <c r="R148" s="87"/>
      <c r="S148" s="106"/>
      <c r="T148" s="106"/>
      <c r="U148" s="106"/>
      <c r="V148" s="106"/>
      <c r="W148" s="106"/>
      <c r="X148" s="106"/>
      <c r="Y148" s="61">
        <v>45809</v>
      </c>
      <c r="Z148" s="5"/>
    </row>
    <row r="149" spans="2:26" s="14" customFormat="1" ht="233.1" customHeight="1" x14ac:dyDescent="0.25">
      <c r="B149" s="115"/>
      <c r="C149" s="118"/>
      <c r="D149" s="114"/>
      <c r="E149" s="113"/>
      <c r="F149" s="113"/>
      <c r="G149" s="113"/>
      <c r="H149" s="113"/>
      <c r="I149" s="113"/>
      <c r="J149" s="17" t="s">
        <v>296</v>
      </c>
      <c r="K149" s="91">
        <v>1</v>
      </c>
      <c r="L149" s="16">
        <v>1000000</v>
      </c>
      <c r="M149" s="106"/>
      <c r="N149" s="106"/>
      <c r="O149" s="87"/>
      <c r="P149" s="106"/>
      <c r="Q149" s="106"/>
      <c r="R149" s="87"/>
      <c r="S149" s="106"/>
      <c r="T149" s="106"/>
      <c r="U149" s="106"/>
      <c r="V149" s="106"/>
      <c r="W149" s="106"/>
      <c r="X149" s="106"/>
      <c r="Y149" s="61">
        <v>45809</v>
      </c>
      <c r="Z149" s="5"/>
    </row>
    <row r="150" spans="2:26" s="14" customFormat="1" ht="215.45" customHeight="1" x14ac:dyDescent="0.25">
      <c r="B150" s="27">
        <v>56</v>
      </c>
      <c r="C150" s="53">
        <v>16836</v>
      </c>
      <c r="D150" s="15" t="s">
        <v>415</v>
      </c>
      <c r="E150" s="17"/>
      <c r="F150" s="13" t="s">
        <v>471</v>
      </c>
      <c r="G150" s="17" t="s">
        <v>472</v>
      </c>
      <c r="H150" s="15" t="s">
        <v>469</v>
      </c>
      <c r="I150" s="15" t="s">
        <v>470</v>
      </c>
      <c r="J150" s="17" t="s">
        <v>290</v>
      </c>
      <c r="K150" s="91">
        <v>1</v>
      </c>
      <c r="L150" s="16">
        <v>9467926</v>
      </c>
      <c r="M150" s="106"/>
      <c r="N150" s="106"/>
      <c r="O150" s="106"/>
      <c r="P150" s="106"/>
      <c r="Q150" s="106"/>
      <c r="R150" s="87"/>
      <c r="S150" s="106"/>
      <c r="T150" s="106"/>
      <c r="U150" s="106"/>
      <c r="V150" s="106"/>
      <c r="W150" s="106"/>
      <c r="X150" s="106"/>
      <c r="Y150" s="61">
        <v>45809</v>
      </c>
      <c r="Z150" s="5"/>
    </row>
    <row r="151" spans="2:26" s="14" customFormat="1" ht="172.5" x14ac:dyDescent="0.25">
      <c r="B151" s="27">
        <v>57</v>
      </c>
      <c r="C151" s="53">
        <v>14711</v>
      </c>
      <c r="D151" s="15" t="s">
        <v>350</v>
      </c>
      <c r="E151" s="90" t="s">
        <v>18</v>
      </c>
      <c r="F151" s="13" t="s">
        <v>351</v>
      </c>
      <c r="G151" s="17" t="s">
        <v>352</v>
      </c>
      <c r="H151" s="15" t="s">
        <v>353</v>
      </c>
      <c r="I151" s="13" t="s">
        <v>354</v>
      </c>
      <c r="J151" s="17" t="s">
        <v>290</v>
      </c>
      <c r="K151" s="91">
        <v>1</v>
      </c>
      <c r="L151" s="16">
        <v>4081155</v>
      </c>
      <c r="M151" s="106"/>
      <c r="N151" s="106"/>
      <c r="O151" s="106"/>
      <c r="P151" s="106"/>
      <c r="Q151" s="106"/>
      <c r="R151" s="87"/>
      <c r="S151" s="16"/>
      <c r="T151" s="16"/>
      <c r="U151" s="16"/>
      <c r="V151" s="16"/>
      <c r="W151" s="16"/>
      <c r="X151" s="16"/>
      <c r="Y151" s="61">
        <v>45809</v>
      </c>
      <c r="Z151" s="5"/>
    </row>
    <row r="152" spans="2:26" s="14" customFormat="1" ht="15.75" customHeight="1" x14ac:dyDescent="0.25">
      <c r="B152" s="133" t="s">
        <v>18</v>
      </c>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5"/>
    </row>
    <row r="153" spans="2:26" s="14" customFormat="1" ht="19.5" x14ac:dyDescent="0.25">
      <c r="B153" s="155" t="s">
        <v>138</v>
      </c>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5"/>
    </row>
    <row r="154" spans="2:26" s="14" customFormat="1" ht="155.25" x14ac:dyDescent="0.25">
      <c r="B154" s="27">
        <f>B151+1</f>
        <v>58</v>
      </c>
      <c r="C154" s="53">
        <v>14670</v>
      </c>
      <c r="D154" s="15" t="s">
        <v>139</v>
      </c>
      <c r="E154" s="13" t="s">
        <v>557</v>
      </c>
      <c r="F154" s="15" t="s">
        <v>137</v>
      </c>
      <c r="G154" s="17" t="s">
        <v>140</v>
      </c>
      <c r="H154" s="15" t="s">
        <v>141</v>
      </c>
      <c r="I154" s="15" t="s">
        <v>142</v>
      </c>
      <c r="J154" s="17" t="s">
        <v>290</v>
      </c>
      <c r="K154" s="84">
        <v>1</v>
      </c>
      <c r="L154" s="12">
        <v>8195408</v>
      </c>
      <c r="M154" s="88"/>
      <c r="N154" s="88"/>
      <c r="O154" s="85"/>
      <c r="P154" s="85"/>
      <c r="Q154" s="88"/>
      <c r="R154" s="12"/>
      <c r="S154" s="12"/>
      <c r="T154" s="12"/>
      <c r="U154" s="12"/>
      <c r="V154" s="12"/>
      <c r="W154" s="12"/>
      <c r="X154" s="12"/>
      <c r="Y154" s="61">
        <v>45748</v>
      </c>
      <c r="Z154" s="5"/>
    </row>
    <row r="155" spans="2:26" s="14" customFormat="1" ht="270.60000000000002" customHeight="1" x14ac:dyDescent="0.25">
      <c r="B155" s="27">
        <f>B154+1</f>
        <v>59</v>
      </c>
      <c r="C155" s="53">
        <v>14724</v>
      </c>
      <c r="D155" s="13" t="s">
        <v>250</v>
      </c>
      <c r="E155" s="90" t="s">
        <v>18</v>
      </c>
      <c r="F155" s="13" t="s">
        <v>251</v>
      </c>
      <c r="G155" s="17" t="s">
        <v>252</v>
      </c>
      <c r="H155" s="15" t="s">
        <v>253</v>
      </c>
      <c r="I155" s="15" t="s">
        <v>254</v>
      </c>
      <c r="J155" s="17" t="s">
        <v>290</v>
      </c>
      <c r="K155" s="84">
        <v>1</v>
      </c>
      <c r="L155" s="12">
        <v>8195408</v>
      </c>
      <c r="M155" s="88"/>
      <c r="N155" s="88"/>
      <c r="O155" s="88"/>
      <c r="P155" s="88"/>
      <c r="Q155" s="85"/>
      <c r="R155" s="12"/>
      <c r="S155" s="12"/>
      <c r="T155" s="12"/>
      <c r="U155" s="12"/>
      <c r="V155" s="12"/>
      <c r="W155" s="12"/>
      <c r="X155" s="12"/>
      <c r="Y155" s="61">
        <v>45778</v>
      </c>
      <c r="Z155" s="5"/>
    </row>
    <row r="156" spans="2:26" s="14" customFormat="1" ht="255.95" customHeight="1" x14ac:dyDescent="0.25">
      <c r="B156" s="27">
        <f>B155+1</f>
        <v>60</v>
      </c>
      <c r="C156" s="53">
        <v>15211</v>
      </c>
      <c r="D156" s="13" t="s">
        <v>416</v>
      </c>
      <c r="E156" s="90" t="s">
        <v>18</v>
      </c>
      <c r="F156" s="13" t="s">
        <v>251</v>
      </c>
      <c r="G156" s="17" t="s">
        <v>252</v>
      </c>
      <c r="H156" s="15" t="s">
        <v>253</v>
      </c>
      <c r="I156" s="15" t="s">
        <v>254</v>
      </c>
      <c r="J156" s="17" t="s">
        <v>290</v>
      </c>
      <c r="K156" s="84">
        <v>1</v>
      </c>
      <c r="L156" s="12">
        <v>77445248.980000004</v>
      </c>
      <c r="M156" s="88"/>
      <c r="N156" s="88"/>
      <c r="O156" s="88"/>
      <c r="P156" s="88"/>
      <c r="Q156" s="12"/>
      <c r="R156" s="12"/>
      <c r="S156" s="12"/>
      <c r="T156" s="85"/>
      <c r="U156" s="12"/>
      <c r="V156" s="12"/>
      <c r="W156" s="12"/>
      <c r="X156" s="12"/>
      <c r="Y156" s="61">
        <v>45870</v>
      </c>
      <c r="Z156" s="5"/>
    </row>
    <row r="157" spans="2:26" s="14" customFormat="1" ht="262.5" customHeight="1" x14ac:dyDescent="0.25">
      <c r="B157" s="27">
        <v>61</v>
      </c>
      <c r="C157" s="53">
        <v>15342</v>
      </c>
      <c r="D157" s="13" t="s">
        <v>417</v>
      </c>
      <c r="E157" s="90" t="s">
        <v>18</v>
      </c>
      <c r="F157" s="13" t="s">
        <v>251</v>
      </c>
      <c r="G157" s="17" t="s">
        <v>252</v>
      </c>
      <c r="H157" s="15" t="s">
        <v>253</v>
      </c>
      <c r="I157" s="15" t="s">
        <v>254</v>
      </c>
      <c r="J157" s="17" t="s">
        <v>290</v>
      </c>
      <c r="K157" s="84">
        <v>1</v>
      </c>
      <c r="L157" s="12">
        <v>2000000</v>
      </c>
      <c r="M157" s="88"/>
      <c r="N157" s="88"/>
      <c r="O157" s="88"/>
      <c r="P157" s="88"/>
      <c r="Q157" s="85"/>
      <c r="R157" s="12"/>
      <c r="S157" s="12"/>
      <c r="T157" s="12"/>
      <c r="U157" s="12"/>
      <c r="V157" s="12"/>
      <c r="W157" s="12"/>
      <c r="X157" s="12"/>
      <c r="Y157" s="61">
        <v>45778</v>
      </c>
      <c r="Z157" s="5"/>
    </row>
    <row r="158" spans="2:26" s="14" customFormat="1" ht="261" customHeight="1" x14ac:dyDescent="0.25">
      <c r="B158" s="27">
        <v>62</v>
      </c>
      <c r="C158" s="53">
        <v>15343</v>
      </c>
      <c r="D158" s="13" t="s">
        <v>418</v>
      </c>
      <c r="E158" s="90" t="s">
        <v>18</v>
      </c>
      <c r="F158" s="13" t="s">
        <v>251</v>
      </c>
      <c r="G158" s="17" t="s">
        <v>252</v>
      </c>
      <c r="H158" s="15" t="s">
        <v>253</v>
      </c>
      <c r="I158" s="15" t="s">
        <v>254</v>
      </c>
      <c r="J158" s="17" t="s">
        <v>290</v>
      </c>
      <c r="K158" s="84">
        <v>1</v>
      </c>
      <c r="L158" s="12">
        <v>2000000</v>
      </c>
      <c r="M158" s="88"/>
      <c r="N158" s="88"/>
      <c r="O158" s="88"/>
      <c r="P158" s="88"/>
      <c r="Q158" s="85"/>
      <c r="R158" s="12"/>
      <c r="S158" s="12"/>
      <c r="T158" s="12"/>
      <c r="U158" s="12"/>
      <c r="V158" s="12"/>
      <c r="W158" s="12"/>
      <c r="X158" s="12"/>
      <c r="Y158" s="61">
        <v>45778</v>
      </c>
      <c r="Z158" s="5"/>
    </row>
    <row r="159" spans="2:26" s="14" customFormat="1" ht="194.1" customHeight="1" x14ac:dyDescent="0.25">
      <c r="B159" s="27">
        <v>63</v>
      </c>
      <c r="C159" s="53">
        <v>14619</v>
      </c>
      <c r="D159" s="13" t="s">
        <v>432</v>
      </c>
      <c r="E159" s="90" t="s">
        <v>18</v>
      </c>
      <c r="F159" s="13" t="s">
        <v>476</v>
      </c>
      <c r="G159" s="17" t="s">
        <v>475</v>
      </c>
      <c r="H159" s="15" t="s">
        <v>473</v>
      </c>
      <c r="I159" s="15" t="s">
        <v>474</v>
      </c>
      <c r="J159" s="17" t="s">
        <v>290</v>
      </c>
      <c r="K159" s="84">
        <v>1</v>
      </c>
      <c r="L159" s="12">
        <v>18972995</v>
      </c>
      <c r="M159" s="88"/>
      <c r="N159" s="88"/>
      <c r="O159" s="88"/>
      <c r="P159" s="88"/>
      <c r="Q159" s="85"/>
      <c r="R159" s="12"/>
      <c r="S159" s="12"/>
      <c r="T159" s="12"/>
      <c r="U159" s="12"/>
      <c r="V159" s="12"/>
      <c r="W159" s="12"/>
      <c r="X159" s="12"/>
      <c r="Y159" s="61">
        <v>45778</v>
      </c>
      <c r="Z159" s="5"/>
    </row>
    <row r="160" spans="2:26" s="14" customFormat="1" ht="87" customHeight="1" x14ac:dyDescent="0.25">
      <c r="B160" s="115">
        <v>64</v>
      </c>
      <c r="C160" s="118">
        <v>15825</v>
      </c>
      <c r="D160" s="114" t="s">
        <v>419</v>
      </c>
      <c r="E160" s="113" t="s">
        <v>18</v>
      </c>
      <c r="F160" s="113" t="s">
        <v>251</v>
      </c>
      <c r="G160" s="113" t="s">
        <v>252</v>
      </c>
      <c r="H160" s="114" t="s">
        <v>253</v>
      </c>
      <c r="I160" s="113" t="s">
        <v>254</v>
      </c>
      <c r="J160" s="17" t="s">
        <v>290</v>
      </c>
      <c r="K160" s="83">
        <v>1</v>
      </c>
      <c r="L160" s="16">
        <v>242703186</v>
      </c>
      <c r="M160" s="88"/>
      <c r="N160" s="88"/>
      <c r="O160" s="85"/>
      <c r="P160" s="88"/>
      <c r="Q160" s="88"/>
      <c r="R160" s="85"/>
      <c r="S160" s="12"/>
      <c r="T160" s="12"/>
      <c r="U160" s="12"/>
      <c r="V160" s="12"/>
      <c r="W160" s="85"/>
      <c r="X160" s="85"/>
      <c r="Y160" s="61">
        <v>45992</v>
      </c>
      <c r="Z160" s="5"/>
    </row>
    <row r="161" spans="2:26" s="14" customFormat="1" ht="47.45" customHeight="1" x14ac:dyDescent="0.25">
      <c r="B161" s="115"/>
      <c r="C161" s="118"/>
      <c r="D161" s="114"/>
      <c r="E161" s="113"/>
      <c r="F161" s="113"/>
      <c r="G161" s="113"/>
      <c r="H161" s="114"/>
      <c r="I161" s="113"/>
      <c r="J161" s="17" t="s">
        <v>326</v>
      </c>
      <c r="K161" s="83">
        <v>1</v>
      </c>
      <c r="L161" s="16">
        <v>29500000</v>
      </c>
      <c r="M161" s="88"/>
      <c r="N161" s="88"/>
      <c r="O161" s="85"/>
      <c r="P161" s="88"/>
      <c r="Q161" s="88"/>
      <c r="R161" s="85"/>
      <c r="S161" s="12"/>
      <c r="T161" s="12"/>
      <c r="U161" s="12"/>
      <c r="V161" s="12"/>
      <c r="W161" s="85"/>
      <c r="X161" s="85"/>
      <c r="Y161" s="61">
        <v>45992</v>
      </c>
      <c r="Z161" s="5"/>
    </row>
    <row r="162" spans="2:26" s="14" customFormat="1" ht="74.099999999999994" customHeight="1" x14ac:dyDescent="0.25">
      <c r="B162" s="115"/>
      <c r="C162" s="118"/>
      <c r="D162" s="114"/>
      <c r="E162" s="113"/>
      <c r="F162" s="113"/>
      <c r="G162" s="113"/>
      <c r="H162" s="114"/>
      <c r="I162" s="113"/>
      <c r="J162" s="17" t="s">
        <v>296</v>
      </c>
      <c r="K162" s="83">
        <v>1</v>
      </c>
      <c r="L162" s="16">
        <v>20893308</v>
      </c>
      <c r="M162" s="88"/>
      <c r="N162" s="88"/>
      <c r="O162" s="85"/>
      <c r="P162" s="88"/>
      <c r="Q162" s="88"/>
      <c r="R162" s="85"/>
      <c r="S162" s="12"/>
      <c r="T162" s="12"/>
      <c r="U162" s="12"/>
      <c r="V162" s="12"/>
      <c r="W162" s="85"/>
      <c r="X162" s="85"/>
      <c r="Y162" s="61">
        <v>45992</v>
      </c>
      <c r="Z162" s="5"/>
    </row>
    <row r="163" spans="2:26" s="14" customFormat="1" ht="56.1" customHeight="1" x14ac:dyDescent="0.25">
      <c r="B163" s="115"/>
      <c r="C163" s="118"/>
      <c r="D163" s="114"/>
      <c r="E163" s="113"/>
      <c r="F163" s="113"/>
      <c r="G163" s="113"/>
      <c r="H163" s="114"/>
      <c r="I163" s="113"/>
      <c r="J163" s="17" t="s">
        <v>420</v>
      </c>
      <c r="K163" s="83">
        <v>1</v>
      </c>
      <c r="L163" s="16">
        <v>13230502</v>
      </c>
      <c r="M163" s="88"/>
      <c r="N163" s="88"/>
      <c r="O163" s="85"/>
      <c r="P163" s="88"/>
      <c r="Q163" s="12"/>
      <c r="R163" s="85"/>
      <c r="S163" s="12"/>
      <c r="T163" s="12"/>
      <c r="U163" s="12"/>
      <c r="V163" s="12"/>
      <c r="W163" s="85"/>
      <c r="X163" s="85"/>
      <c r="Y163" s="61">
        <v>45992</v>
      </c>
      <c r="Z163" s="5"/>
    </row>
    <row r="164" spans="2:26" s="14" customFormat="1" x14ac:dyDescent="0.25">
      <c r="B164" s="133" t="s">
        <v>18</v>
      </c>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5"/>
    </row>
    <row r="165" spans="2:26" s="14" customFormat="1" ht="19.5" x14ac:dyDescent="0.25">
      <c r="B165" s="155" t="s">
        <v>143</v>
      </c>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5"/>
    </row>
    <row r="166" spans="2:26" s="14" customFormat="1" ht="57" customHeight="1" x14ac:dyDescent="0.25">
      <c r="B166" s="115">
        <v>65</v>
      </c>
      <c r="C166" s="118">
        <v>14063</v>
      </c>
      <c r="D166" s="114" t="s">
        <v>313</v>
      </c>
      <c r="E166" s="13" t="s">
        <v>552</v>
      </c>
      <c r="F166" s="15" t="s">
        <v>315</v>
      </c>
      <c r="G166" s="17" t="s">
        <v>316</v>
      </c>
      <c r="H166" s="114" t="s">
        <v>314</v>
      </c>
      <c r="I166" s="15" t="s">
        <v>317</v>
      </c>
      <c r="J166" s="17" t="s">
        <v>290</v>
      </c>
      <c r="K166" s="107">
        <v>1</v>
      </c>
      <c r="L166" s="12">
        <v>1000000</v>
      </c>
      <c r="M166" s="106"/>
      <c r="N166" s="106"/>
      <c r="O166" s="106"/>
      <c r="P166" s="87"/>
      <c r="Q166" s="106"/>
      <c r="R166" s="106"/>
      <c r="S166" s="106"/>
      <c r="T166" s="106"/>
      <c r="U166" s="106"/>
      <c r="V166" s="106"/>
      <c r="W166" s="106"/>
      <c r="X166" s="106"/>
      <c r="Y166" s="61">
        <v>45748</v>
      </c>
      <c r="Z166" s="5"/>
    </row>
    <row r="167" spans="2:26" s="14" customFormat="1" ht="42.95" customHeight="1" x14ac:dyDescent="0.25">
      <c r="B167" s="115"/>
      <c r="C167" s="118"/>
      <c r="D167" s="114"/>
      <c r="E167" s="13" t="s">
        <v>553</v>
      </c>
      <c r="F167" s="90" t="s">
        <v>18</v>
      </c>
      <c r="G167" s="90" t="s">
        <v>18</v>
      </c>
      <c r="H167" s="114"/>
      <c r="I167" s="90" t="s">
        <v>18</v>
      </c>
      <c r="J167" s="17" t="s">
        <v>290</v>
      </c>
      <c r="K167" s="107">
        <v>1</v>
      </c>
      <c r="L167" s="12">
        <v>123385510</v>
      </c>
      <c r="M167" s="106"/>
      <c r="N167" s="106"/>
      <c r="O167" s="106"/>
      <c r="P167" s="87"/>
      <c r="Q167" s="106"/>
      <c r="R167" s="106"/>
      <c r="S167" s="106"/>
      <c r="T167" s="106"/>
      <c r="U167" s="106"/>
      <c r="V167" s="106"/>
      <c r="W167" s="106"/>
      <c r="X167" s="106"/>
      <c r="Y167" s="61">
        <v>45748</v>
      </c>
      <c r="Z167" s="5"/>
    </row>
    <row r="168" spans="2:26" s="14" customFormat="1" ht="80.099999999999994" customHeight="1" x14ac:dyDescent="0.25">
      <c r="B168" s="115"/>
      <c r="C168" s="118"/>
      <c r="D168" s="114"/>
      <c r="E168" s="13" t="s">
        <v>554</v>
      </c>
      <c r="F168" s="90" t="s">
        <v>18</v>
      </c>
      <c r="G168" s="90" t="s">
        <v>18</v>
      </c>
      <c r="H168" s="114"/>
      <c r="I168" s="90" t="s">
        <v>18</v>
      </c>
      <c r="J168" s="17" t="s">
        <v>290</v>
      </c>
      <c r="K168" s="107">
        <v>1</v>
      </c>
      <c r="L168" s="12">
        <v>1000000</v>
      </c>
      <c r="M168" s="106"/>
      <c r="N168" s="106"/>
      <c r="O168" s="106"/>
      <c r="P168" s="87"/>
      <c r="Q168" s="106"/>
      <c r="R168" s="106"/>
      <c r="S168" s="106"/>
      <c r="T168" s="106"/>
      <c r="U168" s="106"/>
      <c r="V168" s="106"/>
      <c r="W168" s="106"/>
      <c r="X168" s="106"/>
      <c r="Y168" s="61">
        <v>45748</v>
      </c>
      <c r="Z168" s="5"/>
    </row>
    <row r="169" spans="2:26" s="14" customFormat="1" ht="42.95" customHeight="1" x14ac:dyDescent="0.25">
      <c r="B169" s="115"/>
      <c r="C169" s="118"/>
      <c r="D169" s="114"/>
      <c r="E169" s="13" t="s">
        <v>555</v>
      </c>
      <c r="F169" s="90" t="s">
        <v>18</v>
      </c>
      <c r="G169" s="90" t="s">
        <v>18</v>
      </c>
      <c r="H169" s="114"/>
      <c r="I169" s="90" t="s">
        <v>18</v>
      </c>
      <c r="J169" s="17" t="s">
        <v>290</v>
      </c>
      <c r="K169" s="107">
        <v>1</v>
      </c>
      <c r="L169" s="12">
        <v>1000000</v>
      </c>
      <c r="M169" s="106"/>
      <c r="N169" s="106"/>
      <c r="O169" s="106"/>
      <c r="P169" s="87"/>
      <c r="Q169" s="106"/>
      <c r="R169" s="106"/>
      <c r="S169" s="106"/>
      <c r="T169" s="106"/>
      <c r="U169" s="106"/>
      <c r="V169" s="106"/>
      <c r="W169" s="106"/>
      <c r="X169" s="106"/>
      <c r="Y169" s="61">
        <v>45748</v>
      </c>
      <c r="Z169" s="5"/>
    </row>
    <row r="170" spans="2:26" s="14" customFormat="1" ht="56.1" customHeight="1" x14ac:dyDescent="0.25">
      <c r="B170" s="115"/>
      <c r="C170" s="118"/>
      <c r="D170" s="114"/>
      <c r="E170" s="13" t="s">
        <v>556</v>
      </c>
      <c r="F170" s="15" t="s">
        <v>318</v>
      </c>
      <c r="G170" s="17" t="s">
        <v>319</v>
      </c>
      <c r="H170" s="114"/>
      <c r="I170" s="15" t="s">
        <v>320</v>
      </c>
      <c r="J170" s="17" t="s">
        <v>290</v>
      </c>
      <c r="K170" s="107">
        <v>1</v>
      </c>
      <c r="L170" s="12">
        <v>3721322</v>
      </c>
      <c r="M170" s="106"/>
      <c r="N170" s="106"/>
      <c r="O170" s="106"/>
      <c r="P170" s="87"/>
      <c r="Q170" s="106"/>
      <c r="R170" s="106"/>
      <c r="S170" s="106"/>
      <c r="T170" s="106"/>
      <c r="U170" s="106"/>
      <c r="V170" s="106"/>
      <c r="W170" s="106"/>
      <c r="X170" s="106"/>
      <c r="Y170" s="61">
        <v>45748</v>
      </c>
      <c r="Z170" s="5"/>
    </row>
    <row r="171" spans="2:26" s="14" customFormat="1" ht="273.95" customHeight="1" x14ac:dyDescent="0.25">
      <c r="B171" s="27">
        <f>B166+1</f>
        <v>66</v>
      </c>
      <c r="C171" s="53">
        <v>14640</v>
      </c>
      <c r="D171" s="13" t="s">
        <v>144</v>
      </c>
      <c r="E171" s="90" t="s">
        <v>18</v>
      </c>
      <c r="F171" s="13" t="s">
        <v>145</v>
      </c>
      <c r="G171" s="17" t="s">
        <v>18</v>
      </c>
      <c r="H171" s="15" t="s">
        <v>146</v>
      </c>
      <c r="I171" s="15" t="s">
        <v>147</v>
      </c>
      <c r="J171" s="17" t="s">
        <v>290</v>
      </c>
      <c r="K171" s="107">
        <v>1</v>
      </c>
      <c r="L171" s="12">
        <v>33681857</v>
      </c>
      <c r="M171" s="88"/>
      <c r="N171" s="88"/>
      <c r="O171" s="88"/>
      <c r="P171" s="88"/>
      <c r="Q171" s="85"/>
      <c r="R171" s="88"/>
      <c r="S171" s="12"/>
      <c r="T171" s="12"/>
      <c r="U171" s="12"/>
      <c r="V171" s="12"/>
      <c r="W171" s="12"/>
      <c r="X171" s="12"/>
      <c r="Y171" s="61">
        <v>45778</v>
      </c>
      <c r="Z171" s="5"/>
    </row>
    <row r="172" spans="2:26" s="14" customFormat="1" ht="245.1" customHeight="1" x14ac:dyDescent="0.25">
      <c r="B172" s="27">
        <f>B171+1</f>
        <v>67</v>
      </c>
      <c r="C172" s="53">
        <v>14706</v>
      </c>
      <c r="D172" s="13" t="s">
        <v>148</v>
      </c>
      <c r="E172" s="90" t="s">
        <v>18</v>
      </c>
      <c r="F172" s="13" t="s">
        <v>149</v>
      </c>
      <c r="G172" s="17" t="s">
        <v>150</v>
      </c>
      <c r="H172" s="15" t="s">
        <v>151</v>
      </c>
      <c r="I172" s="15" t="s">
        <v>152</v>
      </c>
      <c r="J172" s="17" t="s">
        <v>290</v>
      </c>
      <c r="K172" s="107">
        <v>1</v>
      </c>
      <c r="L172" s="12">
        <v>19934524</v>
      </c>
      <c r="M172" s="88"/>
      <c r="N172" s="88"/>
      <c r="O172" s="88"/>
      <c r="P172" s="85"/>
      <c r="Q172" s="12"/>
      <c r="R172" s="12"/>
      <c r="S172" s="12"/>
      <c r="T172" s="12"/>
      <c r="U172" s="12"/>
      <c r="V172" s="12"/>
      <c r="W172" s="12"/>
      <c r="X172" s="12"/>
      <c r="Y172" s="61">
        <v>45748</v>
      </c>
      <c r="Z172" s="5"/>
    </row>
    <row r="173" spans="2:26" s="14" customFormat="1" ht="228.95" customHeight="1" x14ac:dyDescent="0.25">
      <c r="B173" s="27">
        <f t="shared" ref="B173" si="3">B172+1</f>
        <v>68</v>
      </c>
      <c r="C173" s="53">
        <v>14741</v>
      </c>
      <c r="D173" s="13" t="s">
        <v>153</v>
      </c>
      <c r="E173" s="90" t="s">
        <v>18</v>
      </c>
      <c r="F173" s="13" t="s">
        <v>154</v>
      </c>
      <c r="G173" s="17" t="s">
        <v>155</v>
      </c>
      <c r="H173" s="15" t="s">
        <v>156</v>
      </c>
      <c r="I173" s="15" t="s">
        <v>157</v>
      </c>
      <c r="J173" s="17" t="s">
        <v>290</v>
      </c>
      <c r="K173" s="107">
        <v>1</v>
      </c>
      <c r="L173" s="12">
        <v>10000000</v>
      </c>
      <c r="M173" s="88"/>
      <c r="N173" s="88"/>
      <c r="O173" s="88"/>
      <c r="P173" s="85"/>
      <c r="Q173" s="88"/>
      <c r="R173" s="12"/>
      <c r="S173" s="12"/>
      <c r="T173" s="12"/>
      <c r="U173" s="12"/>
      <c r="V173" s="12"/>
      <c r="W173" s="12"/>
      <c r="X173" s="12"/>
      <c r="Y173" s="61">
        <v>45748</v>
      </c>
      <c r="Z173" s="5"/>
    </row>
    <row r="174" spans="2:26" s="14" customFormat="1" ht="246" customHeight="1" x14ac:dyDescent="0.25">
      <c r="B174" s="27">
        <f>B173+1</f>
        <v>69</v>
      </c>
      <c r="C174" s="53">
        <v>14749</v>
      </c>
      <c r="D174" s="13" t="s">
        <v>158</v>
      </c>
      <c r="E174" s="90" t="s">
        <v>18</v>
      </c>
      <c r="F174" s="13" t="s">
        <v>159</v>
      </c>
      <c r="G174" s="17" t="s">
        <v>477</v>
      </c>
      <c r="H174" s="15" t="s">
        <v>160</v>
      </c>
      <c r="I174" s="15" t="s">
        <v>161</v>
      </c>
      <c r="J174" s="17" t="s">
        <v>290</v>
      </c>
      <c r="K174" s="107">
        <v>1</v>
      </c>
      <c r="L174" s="12">
        <v>35594550</v>
      </c>
      <c r="M174" s="88"/>
      <c r="N174" s="88"/>
      <c r="O174" s="85"/>
      <c r="P174" s="88"/>
      <c r="Q174" s="85"/>
      <c r="R174" s="88"/>
      <c r="S174" s="85"/>
      <c r="T174" s="88"/>
      <c r="U174" s="88"/>
      <c r="V174" s="88"/>
      <c r="W174" s="88"/>
      <c r="X174" s="88"/>
      <c r="Y174" s="61">
        <v>45839</v>
      </c>
      <c r="Z174" s="5"/>
    </row>
    <row r="175" spans="2:26" s="14" customFormat="1" ht="174" customHeight="1" x14ac:dyDescent="0.25">
      <c r="B175" s="27">
        <f t="shared" ref="B175" si="4">B174+1</f>
        <v>70</v>
      </c>
      <c r="C175" s="53">
        <v>14983</v>
      </c>
      <c r="D175" s="15" t="s">
        <v>321</v>
      </c>
      <c r="E175" s="90" t="s">
        <v>18</v>
      </c>
      <c r="F175" s="15" t="s">
        <v>322</v>
      </c>
      <c r="G175" s="17" t="s">
        <v>323</v>
      </c>
      <c r="H175" s="15" t="s">
        <v>324</v>
      </c>
      <c r="I175" s="15" t="s">
        <v>325</v>
      </c>
      <c r="J175" s="17" t="s">
        <v>290</v>
      </c>
      <c r="K175" s="84">
        <v>1</v>
      </c>
      <c r="L175" s="12">
        <v>2768368</v>
      </c>
      <c r="M175" s="88"/>
      <c r="N175" s="88"/>
      <c r="O175" s="88"/>
      <c r="P175" s="85"/>
      <c r="Q175" s="88"/>
      <c r="R175" s="88"/>
      <c r="S175" s="12"/>
      <c r="T175" s="12"/>
      <c r="U175" s="12"/>
      <c r="V175" s="12"/>
      <c r="W175" s="12"/>
      <c r="X175" s="12"/>
      <c r="Y175" s="61">
        <v>45748</v>
      </c>
      <c r="Z175" s="5"/>
    </row>
    <row r="176" spans="2:26" s="14" customFormat="1" ht="66.95" customHeight="1" x14ac:dyDescent="0.25">
      <c r="B176" s="115">
        <f>B175+1</f>
        <v>71</v>
      </c>
      <c r="C176" s="118">
        <v>15005</v>
      </c>
      <c r="D176" s="114" t="s">
        <v>222</v>
      </c>
      <c r="E176" s="15" t="s">
        <v>547</v>
      </c>
      <c r="F176" s="114" t="s">
        <v>223</v>
      </c>
      <c r="G176" s="113" t="s">
        <v>224</v>
      </c>
      <c r="H176" s="114" t="s">
        <v>225</v>
      </c>
      <c r="I176" s="114" t="s">
        <v>226</v>
      </c>
      <c r="J176" s="17" t="s">
        <v>290</v>
      </c>
      <c r="K176" s="84">
        <v>1</v>
      </c>
      <c r="L176" s="12">
        <v>441887834</v>
      </c>
      <c r="M176" s="88"/>
      <c r="N176" s="88"/>
      <c r="O176" s="85"/>
      <c r="P176" s="85"/>
      <c r="Q176" s="88"/>
      <c r="R176" s="88"/>
      <c r="S176" s="88"/>
      <c r="T176" s="88"/>
      <c r="U176" s="85"/>
      <c r="V176" s="88"/>
      <c r="W176" s="88"/>
      <c r="X176" s="88"/>
      <c r="Y176" s="61">
        <v>45901</v>
      </c>
      <c r="Z176" s="5"/>
    </row>
    <row r="177" spans="2:26" s="14" customFormat="1" ht="69" x14ac:dyDescent="0.25">
      <c r="B177" s="115"/>
      <c r="C177" s="118"/>
      <c r="D177" s="114"/>
      <c r="E177" s="1" t="s">
        <v>548</v>
      </c>
      <c r="F177" s="114"/>
      <c r="G177" s="113"/>
      <c r="H177" s="114"/>
      <c r="I177" s="114"/>
      <c r="J177" s="17" t="s">
        <v>290</v>
      </c>
      <c r="K177" s="84">
        <v>1</v>
      </c>
      <c r="L177" s="86">
        <v>20050736</v>
      </c>
      <c r="M177" s="88"/>
      <c r="N177" s="88"/>
      <c r="O177" s="85"/>
      <c r="P177" s="85"/>
      <c r="Q177" s="88"/>
      <c r="R177" s="88"/>
      <c r="S177" s="88"/>
      <c r="T177" s="88"/>
      <c r="U177" s="85"/>
      <c r="V177" s="88"/>
      <c r="W177" s="88"/>
      <c r="X177" s="88"/>
      <c r="Y177" s="61">
        <v>45901</v>
      </c>
      <c r="Z177" s="5"/>
    </row>
    <row r="178" spans="2:26" s="14" customFormat="1" ht="51.75" x14ac:dyDescent="0.25">
      <c r="B178" s="115"/>
      <c r="C178" s="118"/>
      <c r="D178" s="114"/>
      <c r="E178" s="1" t="s">
        <v>549</v>
      </c>
      <c r="F178" s="114"/>
      <c r="G178" s="113"/>
      <c r="H178" s="114"/>
      <c r="I178" s="114"/>
      <c r="J178" s="17" t="s">
        <v>290</v>
      </c>
      <c r="K178" s="84">
        <v>1</v>
      </c>
      <c r="L178" s="12">
        <v>17344766</v>
      </c>
      <c r="M178" s="88"/>
      <c r="N178" s="88"/>
      <c r="O178" s="85"/>
      <c r="P178" s="85"/>
      <c r="Q178" s="88"/>
      <c r="R178" s="88"/>
      <c r="S178" s="88"/>
      <c r="T178" s="88"/>
      <c r="U178" s="85"/>
      <c r="V178" s="88"/>
      <c r="W178" s="88"/>
      <c r="X178" s="88"/>
      <c r="Y178" s="61">
        <v>45901</v>
      </c>
      <c r="Z178" s="5"/>
    </row>
    <row r="179" spans="2:26" s="14" customFormat="1" ht="59.45" customHeight="1" x14ac:dyDescent="0.25">
      <c r="B179" s="115"/>
      <c r="C179" s="118"/>
      <c r="D179" s="114"/>
      <c r="E179" s="1" t="s">
        <v>550</v>
      </c>
      <c r="F179" s="114"/>
      <c r="G179" s="113"/>
      <c r="H179" s="114"/>
      <c r="I179" s="114"/>
      <c r="J179" s="17" t="s">
        <v>290</v>
      </c>
      <c r="K179" s="84">
        <v>1</v>
      </c>
      <c r="L179" s="12">
        <v>27574211</v>
      </c>
      <c r="M179" s="88"/>
      <c r="N179" s="88"/>
      <c r="O179" s="85"/>
      <c r="P179" s="85"/>
      <c r="Q179" s="88"/>
      <c r="R179" s="88"/>
      <c r="S179" s="88"/>
      <c r="T179" s="88"/>
      <c r="U179" s="85"/>
      <c r="V179" s="88"/>
      <c r="W179" s="88"/>
      <c r="X179" s="88"/>
      <c r="Y179" s="61">
        <v>45901</v>
      </c>
      <c r="Z179" s="5"/>
    </row>
    <row r="180" spans="2:26" s="14" customFormat="1" ht="122.45" customHeight="1" x14ac:dyDescent="0.25">
      <c r="B180" s="115"/>
      <c r="C180" s="118"/>
      <c r="D180" s="114"/>
      <c r="E180" s="1" t="s">
        <v>551</v>
      </c>
      <c r="F180" s="114"/>
      <c r="G180" s="113"/>
      <c r="H180" s="114"/>
      <c r="I180" s="114"/>
      <c r="J180" s="17" t="s">
        <v>297</v>
      </c>
      <c r="K180" s="84">
        <v>1</v>
      </c>
      <c r="L180" s="12">
        <v>5000000</v>
      </c>
      <c r="M180" s="88"/>
      <c r="N180" s="88"/>
      <c r="O180" s="85"/>
      <c r="P180" s="85"/>
      <c r="Q180" s="88"/>
      <c r="R180" s="88"/>
      <c r="S180" s="88"/>
      <c r="T180" s="88"/>
      <c r="U180" s="85"/>
      <c r="V180" s="88"/>
      <c r="W180" s="88"/>
      <c r="X180" s="88"/>
      <c r="Y180" s="61">
        <v>45901</v>
      </c>
      <c r="Z180" s="5"/>
    </row>
    <row r="181" spans="2:26" s="14" customFormat="1" ht="139.5" customHeight="1" x14ac:dyDescent="0.25">
      <c r="B181" s="115">
        <v>72</v>
      </c>
      <c r="C181" s="118">
        <v>16168</v>
      </c>
      <c r="D181" s="114" t="s">
        <v>422</v>
      </c>
      <c r="E181" s="1"/>
      <c r="F181" s="113" t="s">
        <v>480</v>
      </c>
      <c r="G181" s="113" t="s">
        <v>481</v>
      </c>
      <c r="H181" s="114" t="s">
        <v>478</v>
      </c>
      <c r="I181" s="117" t="s">
        <v>479</v>
      </c>
      <c r="J181" s="17" t="s">
        <v>290</v>
      </c>
      <c r="K181" s="84">
        <v>1</v>
      </c>
      <c r="L181" s="12">
        <v>557549200</v>
      </c>
      <c r="M181" s="89"/>
      <c r="N181" s="89"/>
      <c r="O181" s="89"/>
      <c r="P181" s="89"/>
      <c r="Q181" s="89"/>
      <c r="R181" s="89"/>
      <c r="S181" s="85"/>
      <c r="T181" s="88"/>
      <c r="U181" s="88"/>
      <c r="V181" s="85"/>
      <c r="W181" s="88"/>
      <c r="X181" s="85"/>
      <c r="Y181" s="61">
        <v>45992</v>
      </c>
      <c r="Z181" s="5"/>
    </row>
    <row r="182" spans="2:26" s="14" customFormat="1" ht="185.1" customHeight="1" x14ac:dyDescent="0.25">
      <c r="B182" s="115"/>
      <c r="C182" s="118"/>
      <c r="D182" s="114"/>
      <c r="E182" s="1"/>
      <c r="F182" s="113"/>
      <c r="G182" s="113"/>
      <c r="H182" s="114"/>
      <c r="I182" s="113"/>
      <c r="J182" s="17" t="s">
        <v>296</v>
      </c>
      <c r="K182" s="84">
        <v>1</v>
      </c>
      <c r="L182" s="12">
        <v>104900760</v>
      </c>
      <c r="M182" s="88"/>
      <c r="N182" s="88"/>
      <c r="O182" s="88"/>
      <c r="P182" s="88"/>
      <c r="Q182" s="88"/>
      <c r="R182" s="88"/>
      <c r="S182" s="85"/>
      <c r="T182" s="88"/>
      <c r="U182" s="88"/>
      <c r="V182" s="85"/>
      <c r="W182" s="88"/>
      <c r="X182" s="85"/>
      <c r="Y182" s="61">
        <v>45992</v>
      </c>
      <c r="Z182" s="5"/>
    </row>
    <row r="183" spans="2:26" s="14" customFormat="1" ht="251.45" customHeight="1" x14ac:dyDescent="0.25">
      <c r="B183" s="27">
        <v>73</v>
      </c>
      <c r="C183" s="53">
        <v>16295</v>
      </c>
      <c r="D183" s="15" t="s">
        <v>423</v>
      </c>
      <c r="E183" s="1"/>
      <c r="F183" s="15" t="s">
        <v>484</v>
      </c>
      <c r="G183" s="17" t="s">
        <v>485</v>
      </c>
      <c r="H183" s="15" t="s">
        <v>482</v>
      </c>
      <c r="I183" s="15" t="s">
        <v>483</v>
      </c>
      <c r="J183" s="17" t="s">
        <v>290</v>
      </c>
      <c r="K183" s="84">
        <v>1</v>
      </c>
      <c r="L183" s="12">
        <v>77011014</v>
      </c>
      <c r="M183" s="88"/>
      <c r="N183" s="88"/>
      <c r="O183" s="88"/>
      <c r="P183" s="88"/>
      <c r="Q183" s="85"/>
      <c r="R183" s="88"/>
      <c r="S183" s="88"/>
      <c r="T183" s="88"/>
      <c r="U183" s="88"/>
      <c r="V183" s="88"/>
      <c r="W183" s="88"/>
      <c r="X183" s="88"/>
      <c r="Y183" s="61">
        <v>45778</v>
      </c>
      <c r="Z183" s="5"/>
    </row>
    <row r="184" spans="2:26" s="14" customFormat="1" ht="409.5" customHeight="1" x14ac:dyDescent="0.25">
      <c r="B184" s="27">
        <v>74</v>
      </c>
      <c r="C184" s="53">
        <v>16350</v>
      </c>
      <c r="D184" s="15" t="s">
        <v>424</v>
      </c>
      <c r="E184" s="1"/>
      <c r="F184" s="15" t="s">
        <v>488</v>
      </c>
      <c r="G184" s="17" t="s">
        <v>489</v>
      </c>
      <c r="H184" s="15" t="s">
        <v>486</v>
      </c>
      <c r="I184" s="15" t="s">
        <v>487</v>
      </c>
      <c r="J184" s="17" t="s">
        <v>290</v>
      </c>
      <c r="K184" s="84">
        <v>1</v>
      </c>
      <c r="L184" s="12">
        <v>73589468</v>
      </c>
      <c r="M184" s="88"/>
      <c r="N184" s="88"/>
      <c r="O184" s="88"/>
      <c r="P184" s="85"/>
      <c r="Q184" s="88"/>
      <c r="R184" s="88"/>
      <c r="S184" s="88"/>
      <c r="T184" s="88"/>
      <c r="U184" s="88"/>
      <c r="V184" s="88"/>
      <c r="W184" s="88"/>
      <c r="X184" s="88"/>
      <c r="Y184" s="61">
        <v>45748</v>
      </c>
      <c r="Z184" s="5"/>
    </row>
    <row r="185" spans="2:26" s="14" customFormat="1" ht="123.95" customHeight="1" x14ac:dyDescent="0.25">
      <c r="B185" s="115">
        <v>75</v>
      </c>
      <c r="C185" s="118">
        <v>16374</v>
      </c>
      <c r="D185" s="114" t="s">
        <v>425</v>
      </c>
      <c r="E185" s="1"/>
      <c r="F185" s="113" t="s">
        <v>492</v>
      </c>
      <c r="G185" s="113" t="s">
        <v>493</v>
      </c>
      <c r="H185" s="114" t="s">
        <v>490</v>
      </c>
      <c r="I185" s="113" t="s">
        <v>491</v>
      </c>
      <c r="J185" s="17" t="s">
        <v>290</v>
      </c>
      <c r="K185" s="84">
        <v>1</v>
      </c>
      <c r="L185" s="12">
        <v>607907360.90999997</v>
      </c>
      <c r="M185" s="88"/>
      <c r="N185" s="88"/>
      <c r="O185" s="88"/>
      <c r="P185" s="88"/>
      <c r="Q185" s="85"/>
      <c r="R185" s="88"/>
      <c r="S185" s="88"/>
      <c r="T185" s="88"/>
      <c r="U185" s="85"/>
      <c r="V185" s="88"/>
      <c r="W185" s="88"/>
      <c r="X185" s="88"/>
      <c r="Y185" s="61">
        <v>45901</v>
      </c>
      <c r="Z185" s="5"/>
    </row>
    <row r="186" spans="2:26" s="14" customFormat="1" ht="88.5" customHeight="1" x14ac:dyDescent="0.25">
      <c r="B186" s="115"/>
      <c r="C186" s="118"/>
      <c r="D186" s="114"/>
      <c r="E186" s="1"/>
      <c r="F186" s="113"/>
      <c r="G186" s="113"/>
      <c r="H186" s="114"/>
      <c r="I186" s="113"/>
      <c r="J186" s="17" t="s">
        <v>326</v>
      </c>
      <c r="K186" s="84">
        <v>1</v>
      </c>
      <c r="L186" s="12">
        <v>24000000</v>
      </c>
      <c r="M186" s="88"/>
      <c r="N186" s="88"/>
      <c r="O186" s="88"/>
      <c r="P186" s="88"/>
      <c r="Q186" s="85"/>
      <c r="R186" s="88"/>
      <c r="S186" s="88"/>
      <c r="T186" s="88"/>
      <c r="U186" s="85"/>
      <c r="V186" s="88"/>
      <c r="W186" s="88"/>
      <c r="X186" s="88"/>
      <c r="Y186" s="61">
        <v>45901</v>
      </c>
      <c r="Z186" s="5"/>
    </row>
    <row r="187" spans="2:26" s="14" customFormat="1" ht="92.45" customHeight="1" x14ac:dyDescent="0.25">
      <c r="B187" s="115">
        <v>76</v>
      </c>
      <c r="C187" s="118">
        <v>16655</v>
      </c>
      <c r="D187" s="114" t="s">
        <v>426</v>
      </c>
      <c r="E187" s="1"/>
      <c r="F187" s="113" t="s">
        <v>496</v>
      </c>
      <c r="G187" s="113" t="s">
        <v>497</v>
      </c>
      <c r="H187" s="114" t="s">
        <v>494</v>
      </c>
      <c r="I187" s="113" t="s">
        <v>495</v>
      </c>
      <c r="J187" s="17" t="s">
        <v>290</v>
      </c>
      <c r="K187" s="84">
        <v>1</v>
      </c>
      <c r="L187" s="12">
        <v>3096723</v>
      </c>
      <c r="M187" s="88"/>
      <c r="N187" s="88"/>
      <c r="O187" s="88"/>
      <c r="P187" s="88"/>
      <c r="Q187" s="85"/>
      <c r="R187" s="88"/>
      <c r="S187" s="88"/>
      <c r="T187" s="88"/>
      <c r="U187" s="88"/>
      <c r="V187" s="88"/>
      <c r="W187" s="88"/>
      <c r="X187" s="85"/>
      <c r="Y187" s="61">
        <v>45992</v>
      </c>
      <c r="Z187" s="5"/>
    </row>
    <row r="188" spans="2:26" s="14" customFormat="1" ht="239.45" customHeight="1" x14ac:dyDescent="0.25">
      <c r="B188" s="115"/>
      <c r="C188" s="118"/>
      <c r="D188" s="114"/>
      <c r="E188" s="1"/>
      <c r="F188" s="113"/>
      <c r="G188" s="113"/>
      <c r="H188" s="114"/>
      <c r="I188" s="113"/>
      <c r="J188" s="17" t="s">
        <v>296</v>
      </c>
      <c r="K188" s="84">
        <v>1</v>
      </c>
      <c r="L188" s="12">
        <v>517526</v>
      </c>
      <c r="M188" s="88"/>
      <c r="N188" s="88"/>
      <c r="O188" s="88"/>
      <c r="P188" s="88"/>
      <c r="Q188" s="85"/>
      <c r="R188" s="88"/>
      <c r="S188" s="88"/>
      <c r="T188" s="88"/>
      <c r="U188" s="88"/>
      <c r="V188" s="88"/>
      <c r="W188" s="88"/>
      <c r="X188" s="85"/>
      <c r="Y188" s="61">
        <v>45992</v>
      </c>
      <c r="Z188" s="5"/>
    </row>
    <row r="189" spans="2:26" s="14" customFormat="1" ht="180.6" customHeight="1" x14ac:dyDescent="0.25">
      <c r="B189" s="115">
        <v>77</v>
      </c>
      <c r="C189" s="118">
        <v>16738</v>
      </c>
      <c r="D189" s="114" t="s">
        <v>427</v>
      </c>
      <c r="E189" s="1"/>
      <c r="F189" s="113" t="s">
        <v>500</v>
      </c>
      <c r="G189" s="113" t="s">
        <v>501</v>
      </c>
      <c r="H189" s="114" t="s">
        <v>498</v>
      </c>
      <c r="I189" s="113" t="s">
        <v>499</v>
      </c>
      <c r="J189" s="17" t="s">
        <v>290</v>
      </c>
      <c r="K189" s="84">
        <v>1</v>
      </c>
      <c r="L189" s="12">
        <v>1000000</v>
      </c>
      <c r="M189" s="88"/>
      <c r="N189" s="88"/>
      <c r="O189" s="88"/>
      <c r="P189" s="85"/>
      <c r="Q189" s="88"/>
      <c r="R189" s="88"/>
      <c r="S189" s="88"/>
      <c r="T189" s="88"/>
      <c r="U189" s="88"/>
      <c r="V189" s="88"/>
      <c r="W189" s="88"/>
      <c r="X189" s="88"/>
      <c r="Y189" s="61">
        <v>45748</v>
      </c>
      <c r="Z189" s="5"/>
    </row>
    <row r="190" spans="2:26" s="14" customFormat="1" ht="183" customHeight="1" x14ac:dyDescent="0.25">
      <c r="B190" s="115"/>
      <c r="C190" s="118"/>
      <c r="D190" s="114"/>
      <c r="E190" s="1"/>
      <c r="F190" s="113"/>
      <c r="G190" s="113"/>
      <c r="H190" s="114"/>
      <c r="I190" s="113"/>
      <c r="J190" s="17" t="s">
        <v>296</v>
      </c>
      <c r="K190" s="84">
        <v>1</v>
      </c>
      <c r="L190" s="12">
        <v>1000000</v>
      </c>
      <c r="M190" s="88"/>
      <c r="N190" s="88"/>
      <c r="O190" s="88"/>
      <c r="P190" s="85"/>
      <c r="Q190" s="88"/>
      <c r="R190" s="88"/>
      <c r="S190" s="88"/>
      <c r="T190" s="88"/>
      <c r="U190" s="88"/>
      <c r="V190" s="88"/>
      <c r="W190" s="88"/>
      <c r="X190" s="88"/>
      <c r="Y190" s="61">
        <v>45748</v>
      </c>
      <c r="Z190" s="5"/>
    </row>
    <row r="191" spans="2:26" s="14" customFormat="1" ht="218.1" customHeight="1" x14ac:dyDescent="0.25">
      <c r="B191" s="27">
        <v>78</v>
      </c>
      <c r="C191" s="53">
        <v>14712</v>
      </c>
      <c r="D191" s="15" t="s">
        <v>428</v>
      </c>
      <c r="E191" s="1"/>
      <c r="F191" s="15" t="s">
        <v>504</v>
      </c>
      <c r="G191" s="17" t="s">
        <v>505</v>
      </c>
      <c r="H191" s="15" t="s">
        <v>502</v>
      </c>
      <c r="I191" s="15" t="s">
        <v>503</v>
      </c>
      <c r="J191" s="17" t="s">
        <v>290</v>
      </c>
      <c r="K191" s="84">
        <v>1</v>
      </c>
      <c r="L191" s="12">
        <v>131058.18</v>
      </c>
      <c r="M191" s="88"/>
      <c r="N191" s="88"/>
      <c r="O191" s="88"/>
      <c r="P191" s="88"/>
      <c r="Q191" s="85"/>
      <c r="R191" s="88"/>
      <c r="S191" s="88"/>
      <c r="T191" s="88"/>
      <c r="U191" s="88"/>
      <c r="V191" s="88"/>
      <c r="W191" s="88"/>
      <c r="X191" s="88"/>
      <c r="Y191" s="61">
        <v>45778</v>
      </c>
      <c r="Z191" s="5"/>
    </row>
    <row r="192" spans="2:26" s="14" customFormat="1" ht="384.95" customHeight="1" x14ac:dyDescent="0.25">
      <c r="B192" s="115">
        <v>79</v>
      </c>
      <c r="C192" s="118">
        <v>16142</v>
      </c>
      <c r="D192" s="114" t="s">
        <v>433</v>
      </c>
      <c r="E192" s="1"/>
      <c r="F192" s="113" t="s">
        <v>508</v>
      </c>
      <c r="G192" s="113" t="s">
        <v>18</v>
      </c>
      <c r="H192" s="114" t="s">
        <v>506</v>
      </c>
      <c r="I192" s="113" t="s">
        <v>507</v>
      </c>
      <c r="J192" s="17" t="s">
        <v>290</v>
      </c>
      <c r="K192" s="84">
        <v>1</v>
      </c>
      <c r="L192" s="12">
        <v>2000000</v>
      </c>
      <c r="M192" s="88"/>
      <c r="N192" s="88"/>
      <c r="O192" s="88"/>
      <c r="P192" s="88"/>
      <c r="Q192" s="85"/>
      <c r="R192" s="88"/>
      <c r="S192" s="88"/>
      <c r="T192" s="88"/>
      <c r="U192" s="88"/>
      <c r="V192" s="88"/>
      <c r="W192" s="88"/>
      <c r="X192" s="88"/>
      <c r="Y192" s="61">
        <v>45778</v>
      </c>
      <c r="Z192" s="5"/>
    </row>
    <row r="193" spans="1:26" s="14" customFormat="1" ht="266.10000000000002" customHeight="1" x14ac:dyDescent="0.25">
      <c r="B193" s="115"/>
      <c r="C193" s="118"/>
      <c r="D193" s="114"/>
      <c r="E193" s="1"/>
      <c r="F193" s="113"/>
      <c r="G193" s="113"/>
      <c r="H193" s="114"/>
      <c r="I193" s="113"/>
      <c r="J193" s="17" t="s">
        <v>296</v>
      </c>
      <c r="K193" s="84">
        <v>1</v>
      </c>
      <c r="L193" s="12">
        <v>2000000</v>
      </c>
      <c r="M193" s="88"/>
      <c r="N193" s="88"/>
      <c r="O193" s="88"/>
      <c r="P193" s="88"/>
      <c r="Q193" s="85"/>
      <c r="R193" s="88"/>
      <c r="S193" s="88"/>
      <c r="T193" s="88"/>
      <c r="U193" s="88"/>
      <c r="V193" s="88"/>
      <c r="W193" s="88"/>
      <c r="X193" s="88"/>
      <c r="Y193" s="61">
        <v>45778</v>
      </c>
      <c r="Z193" s="5"/>
    </row>
    <row r="194" spans="1:26" s="14" customFormat="1" ht="158.1" customHeight="1" x14ac:dyDescent="0.25">
      <c r="B194" s="27">
        <v>80</v>
      </c>
      <c r="C194" s="53">
        <v>16123</v>
      </c>
      <c r="D194" s="15" t="s">
        <v>421</v>
      </c>
      <c r="E194" s="1"/>
      <c r="F194" s="15" t="s">
        <v>512</v>
      </c>
      <c r="G194" s="17" t="s">
        <v>511</v>
      </c>
      <c r="H194" s="15" t="s">
        <v>509</v>
      </c>
      <c r="I194" s="15" t="s">
        <v>510</v>
      </c>
      <c r="J194" s="17" t="s">
        <v>290</v>
      </c>
      <c r="K194" s="84">
        <v>1</v>
      </c>
      <c r="L194" s="12">
        <v>360750411</v>
      </c>
      <c r="M194" s="88"/>
      <c r="N194" s="88"/>
      <c r="O194" s="85"/>
      <c r="P194" s="88"/>
      <c r="Q194" s="88"/>
      <c r="R194" s="85"/>
      <c r="S194" s="88"/>
      <c r="T194" s="88"/>
      <c r="U194" s="85"/>
      <c r="V194" s="88"/>
      <c r="W194" s="88"/>
      <c r="X194" s="88"/>
      <c r="Y194" s="61">
        <v>45901</v>
      </c>
      <c r="Z194" s="5"/>
    </row>
    <row r="195" spans="1:26" s="14" customFormat="1" ht="15.75" customHeight="1" x14ac:dyDescent="0.25">
      <c r="B195" s="133" t="s">
        <v>18</v>
      </c>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5"/>
    </row>
    <row r="196" spans="1:26" s="14" customFormat="1" ht="19.5" customHeight="1" x14ac:dyDescent="0.25">
      <c r="A196" s="18"/>
      <c r="B196" s="155" t="s">
        <v>162</v>
      </c>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5"/>
    </row>
    <row r="197" spans="1:26" s="14" customFormat="1" ht="209.1" customHeight="1" x14ac:dyDescent="0.25">
      <c r="A197" s="18"/>
      <c r="B197" s="27">
        <f>B194+1</f>
        <v>81</v>
      </c>
      <c r="C197" s="53">
        <v>14278</v>
      </c>
      <c r="D197" s="13" t="s">
        <v>163</v>
      </c>
      <c r="E197" s="90" t="s">
        <v>18</v>
      </c>
      <c r="F197" s="13" t="s">
        <v>164</v>
      </c>
      <c r="G197" s="17" t="s">
        <v>18</v>
      </c>
      <c r="H197" s="15" t="s">
        <v>165</v>
      </c>
      <c r="I197" s="15" t="s">
        <v>166</v>
      </c>
      <c r="J197" s="17" t="s">
        <v>290</v>
      </c>
      <c r="K197" s="84">
        <v>1</v>
      </c>
      <c r="L197" s="12">
        <v>28835516</v>
      </c>
      <c r="M197" s="88"/>
      <c r="N197" s="88"/>
      <c r="O197" s="88"/>
      <c r="P197" s="85"/>
      <c r="Q197" s="12"/>
      <c r="R197" s="12"/>
      <c r="S197" s="12"/>
      <c r="T197" s="85"/>
      <c r="U197" s="12"/>
      <c r="V197" s="12"/>
      <c r="W197" s="12"/>
      <c r="X197" s="12"/>
      <c r="Y197" s="61">
        <v>45870</v>
      </c>
      <c r="Z197" s="5"/>
    </row>
    <row r="198" spans="1:26" s="14" customFormat="1" ht="179.45" customHeight="1" x14ac:dyDescent="0.25">
      <c r="A198" s="18"/>
      <c r="B198" s="27">
        <f>B197+1</f>
        <v>82</v>
      </c>
      <c r="C198" s="53">
        <v>14635</v>
      </c>
      <c r="D198" s="13" t="s">
        <v>167</v>
      </c>
      <c r="E198" s="90" t="s">
        <v>18</v>
      </c>
      <c r="F198" s="13" t="s">
        <v>168</v>
      </c>
      <c r="G198" s="17" t="s">
        <v>18</v>
      </c>
      <c r="H198" s="15" t="s">
        <v>169</v>
      </c>
      <c r="I198" s="15" t="s">
        <v>170</v>
      </c>
      <c r="J198" s="17" t="s">
        <v>290</v>
      </c>
      <c r="K198" s="84">
        <v>1</v>
      </c>
      <c r="L198" s="12">
        <v>68635382</v>
      </c>
      <c r="M198" s="88"/>
      <c r="N198" s="88"/>
      <c r="O198" s="88"/>
      <c r="P198" s="12"/>
      <c r="Q198" s="85"/>
      <c r="R198" s="12"/>
      <c r="S198" s="12"/>
      <c r="T198" s="12"/>
      <c r="U198" s="12"/>
      <c r="V198" s="12"/>
      <c r="W198" s="12"/>
      <c r="X198" s="12"/>
      <c r="Y198" s="61">
        <v>45778</v>
      </c>
      <c r="Z198" s="5"/>
    </row>
    <row r="199" spans="1:26" s="14" customFormat="1" ht="210" customHeight="1" x14ac:dyDescent="0.25">
      <c r="A199" s="18"/>
      <c r="B199" s="27">
        <f t="shared" ref="B199:B202" si="5">B198+1</f>
        <v>83</v>
      </c>
      <c r="C199" s="53">
        <v>14636</v>
      </c>
      <c r="D199" s="13" t="s">
        <v>171</v>
      </c>
      <c r="E199" s="90" t="s">
        <v>18</v>
      </c>
      <c r="F199" s="13" t="s">
        <v>172</v>
      </c>
      <c r="G199" s="17" t="s">
        <v>18</v>
      </c>
      <c r="H199" s="15" t="s">
        <v>173</v>
      </c>
      <c r="I199" s="15" t="s">
        <v>174</v>
      </c>
      <c r="J199" s="17" t="s">
        <v>290</v>
      </c>
      <c r="K199" s="84">
        <v>1</v>
      </c>
      <c r="L199" s="86">
        <v>36143667.670000002</v>
      </c>
      <c r="M199" s="88"/>
      <c r="N199" s="88"/>
      <c r="O199" s="88"/>
      <c r="P199" s="88"/>
      <c r="Q199" s="85"/>
      <c r="R199" s="88"/>
      <c r="S199" s="12"/>
      <c r="T199" s="12"/>
      <c r="U199" s="12"/>
      <c r="V199" s="12"/>
      <c r="W199" s="12"/>
      <c r="X199" s="12"/>
      <c r="Y199" s="61">
        <v>45778</v>
      </c>
      <c r="Z199" s="5"/>
    </row>
    <row r="200" spans="1:26" s="14" customFormat="1" ht="203.1" customHeight="1" x14ac:dyDescent="0.25">
      <c r="A200" s="18"/>
      <c r="B200" s="27">
        <f t="shared" si="5"/>
        <v>84</v>
      </c>
      <c r="C200" s="53">
        <v>14637</v>
      </c>
      <c r="D200" s="13" t="s">
        <v>175</v>
      </c>
      <c r="E200" s="90" t="s">
        <v>18</v>
      </c>
      <c r="F200" s="13" t="s">
        <v>176</v>
      </c>
      <c r="G200" s="17" t="s">
        <v>18</v>
      </c>
      <c r="H200" s="15" t="s">
        <v>177</v>
      </c>
      <c r="I200" s="15" t="s">
        <v>178</v>
      </c>
      <c r="J200" s="17" t="s">
        <v>290</v>
      </c>
      <c r="K200" s="84">
        <v>1</v>
      </c>
      <c r="L200" s="12">
        <v>95168846</v>
      </c>
      <c r="M200" s="88"/>
      <c r="N200" s="88"/>
      <c r="O200" s="88"/>
      <c r="P200" s="85"/>
      <c r="Q200" s="88"/>
      <c r="R200" s="88"/>
      <c r="S200" s="88"/>
      <c r="T200" s="12"/>
      <c r="U200" s="12"/>
      <c r="V200" s="12"/>
      <c r="W200" s="12"/>
      <c r="X200" s="12"/>
      <c r="Y200" s="61">
        <v>45748</v>
      </c>
      <c r="Z200" s="5"/>
    </row>
    <row r="201" spans="1:26" s="14" customFormat="1" ht="204.95" customHeight="1" x14ac:dyDescent="0.25">
      <c r="A201" s="18"/>
      <c r="B201" s="27">
        <f t="shared" si="5"/>
        <v>85</v>
      </c>
      <c r="C201" s="53">
        <v>14639</v>
      </c>
      <c r="D201" s="13" t="s">
        <v>179</v>
      </c>
      <c r="E201" s="90" t="s">
        <v>18</v>
      </c>
      <c r="F201" s="13" t="s">
        <v>180</v>
      </c>
      <c r="G201" s="17" t="s">
        <v>18</v>
      </c>
      <c r="H201" s="15" t="s">
        <v>181</v>
      </c>
      <c r="I201" s="15" t="s">
        <v>182</v>
      </c>
      <c r="J201" s="17" t="s">
        <v>290</v>
      </c>
      <c r="K201" s="84">
        <v>1</v>
      </c>
      <c r="L201" s="12">
        <v>25758899</v>
      </c>
      <c r="M201" s="88"/>
      <c r="N201" s="88"/>
      <c r="O201" s="85"/>
      <c r="P201" s="12"/>
      <c r="Q201" s="12"/>
      <c r="R201" s="12"/>
      <c r="S201" s="12"/>
      <c r="T201" s="12"/>
      <c r="U201" s="12"/>
      <c r="V201" s="12"/>
      <c r="W201" s="12"/>
      <c r="X201" s="12"/>
      <c r="Y201" s="61">
        <v>45717</v>
      </c>
      <c r="Z201" s="5"/>
    </row>
    <row r="202" spans="1:26" s="14" customFormat="1" ht="304.5" customHeight="1" x14ac:dyDescent="0.25">
      <c r="A202" s="18"/>
      <c r="B202" s="27">
        <f t="shared" si="5"/>
        <v>86</v>
      </c>
      <c r="C202" s="53">
        <v>14663</v>
      </c>
      <c r="D202" s="13" t="s">
        <v>303</v>
      </c>
      <c r="E202" s="90" t="s">
        <v>18</v>
      </c>
      <c r="F202" s="15" t="s">
        <v>304</v>
      </c>
      <c r="G202" s="17" t="s">
        <v>305</v>
      </c>
      <c r="H202" s="15" t="s">
        <v>306</v>
      </c>
      <c r="I202" s="15" t="s">
        <v>307</v>
      </c>
      <c r="J202" s="17" t="s">
        <v>290</v>
      </c>
      <c r="K202" s="107">
        <v>1</v>
      </c>
      <c r="L202" s="12">
        <v>2865375</v>
      </c>
      <c r="M202" s="88"/>
      <c r="N202" s="88"/>
      <c r="O202" s="88"/>
      <c r="P202" s="88"/>
      <c r="Q202" s="88"/>
      <c r="R202" s="12"/>
      <c r="S202" s="12"/>
      <c r="T202" s="85"/>
      <c r="U202" s="12"/>
      <c r="V202" s="12"/>
      <c r="W202" s="12"/>
      <c r="X202" s="12"/>
      <c r="Y202" s="61">
        <v>45870</v>
      </c>
      <c r="Z202" s="5"/>
    </row>
    <row r="203" spans="1:26" s="14" customFormat="1" ht="198.95" customHeight="1" x14ac:dyDescent="0.25">
      <c r="A203" s="18"/>
      <c r="B203" s="27">
        <f>B202+1</f>
        <v>87</v>
      </c>
      <c r="C203" s="53">
        <v>14720</v>
      </c>
      <c r="D203" s="13" t="s">
        <v>183</v>
      </c>
      <c r="E203" s="90" t="s">
        <v>18</v>
      </c>
      <c r="F203" s="13" t="s">
        <v>184</v>
      </c>
      <c r="G203" s="17" t="s">
        <v>185</v>
      </c>
      <c r="H203" s="15" t="s">
        <v>186</v>
      </c>
      <c r="I203" s="15" t="s">
        <v>187</v>
      </c>
      <c r="J203" s="17" t="s">
        <v>290</v>
      </c>
      <c r="K203" s="84">
        <v>1</v>
      </c>
      <c r="L203" s="12">
        <v>84027878</v>
      </c>
      <c r="M203" s="88"/>
      <c r="N203" s="88"/>
      <c r="O203" s="88"/>
      <c r="P203" s="85"/>
      <c r="Q203" s="12"/>
      <c r="R203" s="12"/>
      <c r="S203" s="12"/>
      <c r="T203" s="12"/>
      <c r="U203" s="12"/>
      <c r="V203" s="12"/>
      <c r="W203" s="12"/>
      <c r="X203" s="12"/>
      <c r="Y203" s="61">
        <v>45778</v>
      </c>
      <c r="Z203" s="5"/>
    </row>
    <row r="204" spans="1:26" s="14" customFormat="1" ht="359.45" customHeight="1" x14ac:dyDescent="0.25">
      <c r="A204" s="18"/>
      <c r="B204" s="27">
        <v>88</v>
      </c>
      <c r="C204" s="53">
        <v>16649</v>
      </c>
      <c r="D204" s="15" t="s">
        <v>429</v>
      </c>
      <c r="E204" s="90" t="s">
        <v>18</v>
      </c>
      <c r="F204" s="15" t="s">
        <v>515</v>
      </c>
      <c r="G204" s="17" t="s">
        <v>516</v>
      </c>
      <c r="H204" s="15" t="s">
        <v>513</v>
      </c>
      <c r="I204" s="15" t="s">
        <v>514</v>
      </c>
      <c r="J204" s="17" t="s">
        <v>290</v>
      </c>
      <c r="K204" s="108">
        <v>1</v>
      </c>
      <c r="L204" s="12">
        <v>2000000</v>
      </c>
      <c r="M204" s="104"/>
      <c r="N204" s="104"/>
      <c r="O204" s="85"/>
      <c r="P204" s="104"/>
      <c r="Q204" s="104"/>
      <c r="R204" s="104"/>
      <c r="S204" s="104"/>
      <c r="T204" s="104"/>
      <c r="U204" s="104"/>
      <c r="V204" s="104"/>
      <c r="W204" s="104"/>
      <c r="X204" s="104"/>
      <c r="Y204" s="61">
        <v>45717</v>
      </c>
      <c r="Z204" s="5"/>
    </row>
    <row r="205" spans="1:26" s="14" customFormat="1" ht="360" customHeight="1" x14ac:dyDescent="0.25">
      <c r="A205" s="18"/>
      <c r="B205" s="27">
        <v>89</v>
      </c>
      <c r="C205" s="53">
        <v>16671</v>
      </c>
      <c r="D205" s="15" t="s">
        <v>430</v>
      </c>
      <c r="E205" s="90" t="s">
        <v>18</v>
      </c>
      <c r="F205" s="15" t="s">
        <v>519</v>
      </c>
      <c r="G205" s="17" t="s">
        <v>520</v>
      </c>
      <c r="H205" s="15" t="s">
        <v>517</v>
      </c>
      <c r="I205" s="15" t="s">
        <v>518</v>
      </c>
      <c r="J205" s="17" t="s">
        <v>290</v>
      </c>
      <c r="K205" s="108">
        <v>1</v>
      </c>
      <c r="L205" s="12">
        <v>45904934</v>
      </c>
      <c r="M205" s="104"/>
      <c r="N205" s="104"/>
      <c r="O205" s="104"/>
      <c r="P205" s="104"/>
      <c r="Q205" s="104"/>
      <c r="R205" s="85"/>
      <c r="S205" s="104"/>
      <c r="T205" s="104"/>
      <c r="U205" s="104"/>
      <c r="V205" s="104"/>
      <c r="W205" s="104"/>
      <c r="X205" s="104"/>
      <c r="Y205" s="61">
        <v>45809</v>
      </c>
      <c r="Z205" s="5"/>
    </row>
    <row r="206" spans="1:26" s="14" customFormat="1" ht="90" customHeight="1" x14ac:dyDescent="0.25">
      <c r="A206" s="18"/>
      <c r="B206" s="115">
        <v>90</v>
      </c>
      <c r="C206" s="118">
        <v>14815</v>
      </c>
      <c r="D206" s="114" t="s">
        <v>308</v>
      </c>
      <c r="E206" s="114" t="s">
        <v>18</v>
      </c>
      <c r="F206" s="114" t="s">
        <v>309</v>
      </c>
      <c r="G206" s="113" t="s">
        <v>310</v>
      </c>
      <c r="H206" s="114" t="s">
        <v>311</v>
      </c>
      <c r="I206" s="114" t="s">
        <v>312</v>
      </c>
      <c r="J206" s="123" t="s">
        <v>386</v>
      </c>
      <c r="K206" s="123"/>
      <c r="L206" s="12">
        <v>0</v>
      </c>
      <c r="M206" s="122" t="s">
        <v>386</v>
      </c>
      <c r="N206" s="122"/>
      <c r="O206" s="122"/>
      <c r="P206" s="122"/>
      <c r="Q206" s="122"/>
      <c r="R206" s="122"/>
      <c r="S206" s="122"/>
      <c r="T206" s="122"/>
      <c r="U206" s="122"/>
      <c r="V206" s="122"/>
      <c r="W206" s="122"/>
      <c r="X206" s="122"/>
      <c r="Y206" s="61" t="s">
        <v>18</v>
      </c>
      <c r="Z206" s="5"/>
    </row>
    <row r="207" spans="1:26" s="14" customFormat="1" ht="101.45" customHeight="1" x14ac:dyDescent="0.25">
      <c r="A207" s="18"/>
      <c r="B207" s="115"/>
      <c r="C207" s="118"/>
      <c r="D207" s="114"/>
      <c r="E207" s="114"/>
      <c r="F207" s="114"/>
      <c r="G207" s="113"/>
      <c r="H207" s="114"/>
      <c r="I207" s="114"/>
      <c r="J207" s="17" t="s">
        <v>290</v>
      </c>
      <c r="K207" s="108">
        <v>1</v>
      </c>
      <c r="L207" s="12">
        <v>5403355.0700000003</v>
      </c>
      <c r="M207" s="88"/>
      <c r="N207" s="88"/>
      <c r="O207" s="88"/>
      <c r="P207" s="88"/>
      <c r="Q207" s="88"/>
      <c r="R207" s="85"/>
      <c r="S207" s="88"/>
      <c r="T207" s="88"/>
      <c r="U207" s="88"/>
      <c r="V207" s="88"/>
      <c r="W207" s="88"/>
      <c r="X207" s="88"/>
      <c r="Y207" s="61">
        <v>45809</v>
      </c>
      <c r="Z207" s="5"/>
    </row>
    <row r="208" spans="1:26" s="14" customFormat="1" x14ac:dyDescent="0.25">
      <c r="A208" s="18"/>
      <c r="B208" s="133" t="s">
        <v>18</v>
      </c>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5"/>
    </row>
    <row r="209" spans="1:26" s="14" customFormat="1" ht="19.5" x14ac:dyDescent="0.25">
      <c r="A209" s="18"/>
      <c r="B209" s="155" t="s">
        <v>188</v>
      </c>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5"/>
    </row>
    <row r="210" spans="1:26" s="14" customFormat="1" ht="345.95" customHeight="1" x14ac:dyDescent="0.25">
      <c r="A210" s="18"/>
      <c r="B210" s="27">
        <f>B206+1</f>
        <v>91</v>
      </c>
      <c r="C210" s="53">
        <v>14707</v>
      </c>
      <c r="D210" s="13" t="s">
        <v>189</v>
      </c>
      <c r="E210" s="90" t="s">
        <v>18</v>
      </c>
      <c r="F210" s="13" t="s">
        <v>190</v>
      </c>
      <c r="G210" s="17" t="s">
        <v>191</v>
      </c>
      <c r="H210" s="15" t="s">
        <v>192</v>
      </c>
      <c r="I210" s="15" t="s">
        <v>193</v>
      </c>
      <c r="J210" s="17" t="s">
        <v>290</v>
      </c>
      <c r="K210" s="84">
        <v>1</v>
      </c>
      <c r="L210" s="12">
        <v>1712885</v>
      </c>
      <c r="M210" s="88"/>
      <c r="N210" s="88"/>
      <c r="O210" s="88"/>
      <c r="P210" s="85"/>
      <c r="Q210" s="12"/>
      <c r="R210" s="12"/>
      <c r="S210" s="12"/>
      <c r="T210" s="12"/>
      <c r="U210" s="12"/>
      <c r="V210" s="12"/>
      <c r="W210" s="12"/>
      <c r="X210" s="12"/>
      <c r="Y210" s="61">
        <v>45748</v>
      </c>
      <c r="Z210" s="5"/>
    </row>
    <row r="211" spans="1:26" s="14" customFormat="1" ht="51.75" x14ac:dyDescent="0.25">
      <c r="A211" s="18"/>
      <c r="B211" s="115">
        <f>B210+1</f>
        <v>92</v>
      </c>
      <c r="C211" s="118">
        <v>14773</v>
      </c>
      <c r="D211" s="114" t="s">
        <v>194</v>
      </c>
      <c r="E211" s="13" t="s">
        <v>195</v>
      </c>
      <c r="F211" s="13" t="s">
        <v>196</v>
      </c>
      <c r="G211" s="17" t="s">
        <v>197</v>
      </c>
      <c r="H211" s="114" t="s">
        <v>198</v>
      </c>
      <c r="I211" s="114" t="s">
        <v>199</v>
      </c>
      <c r="J211" s="17" t="s">
        <v>290</v>
      </c>
      <c r="K211" s="84">
        <v>1</v>
      </c>
      <c r="L211" s="12">
        <v>561480</v>
      </c>
      <c r="M211" s="88"/>
      <c r="N211" s="88"/>
      <c r="O211" s="109"/>
      <c r="P211" s="109"/>
      <c r="Q211" s="88"/>
      <c r="R211" s="12"/>
      <c r="S211" s="12"/>
      <c r="T211" s="12"/>
      <c r="U211" s="12"/>
      <c r="V211" s="12"/>
      <c r="W211" s="12"/>
      <c r="X211" s="12"/>
      <c r="Y211" s="61">
        <v>45748</v>
      </c>
      <c r="Z211" s="5"/>
    </row>
    <row r="212" spans="1:26" s="14" customFormat="1" ht="49.5" customHeight="1" x14ac:dyDescent="0.25">
      <c r="A212" s="18"/>
      <c r="B212" s="115"/>
      <c r="C212" s="118"/>
      <c r="D212" s="114"/>
      <c r="E212" s="13" t="s">
        <v>327</v>
      </c>
      <c r="F212" s="15" t="s">
        <v>328</v>
      </c>
      <c r="G212" s="17" t="s">
        <v>329</v>
      </c>
      <c r="H212" s="114"/>
      <c r="I212" s="114"/>
      <c r="J212" s="17" t="s">
        <v>290</v>
      </c>
      <c r="K212" s="84">
        <v>1</v>
      </c>
      <c r="L212" s="12">
        <v>981377</v>
      </c>
      <c r="M212" s="88"/>
      <c r="N212" s="88"/>
      <c r="O212" s="109"/>
      <c r="P212" s="109"/>
      <c r="Q212" s="88"/>
      <c r="R212" s="12"/>
      <c r="S212" s="12"/>
      <c r="T212" s="12"/>
      <c r="U212" s="12"/>
      <c r="V212" s="12"/>
      <c r="W212" s="12"/>
      <c r="X212" s="12"/>
      <c r="Y212" s="61">
        <v>45748</v>
      </c>
      <c r="Z212" s="5"/>
    </row>
    <row r="213" spans="1:26" s="14" customFormat="1" ht="51.75" x14ac:dyDescent="0.25">
      <c r="A213" s="18"/>
      <c r="B213" s="115"/>
      <c r="C213" s="118"/>
      <c r="D213" s="114"/>
      <c r="E213" s="13" t="s">
        <v>200</v>
      </c>
      <c r="F213" s="13" t="s">
        <v>201</v>
      </c>
      <c r="G213" s="17" t="s">
        <v>202</v>
      </c>
      <c r="H213" s="114"/>
      <c r="I213" s="114"/>
      <c r="J213" s="17" t="s">
        <v>290</v>
      </c>
      <c r="K213" s="84">
        <v>1</v>
      </c>
      <c r="L213" s="12">
        <v>5595222</v>
      </c>
      <c r="M213" s="88"/>
      <c r="N213" s="88"/>
      <c r="O213" s="109"/>
      <c r="P213" s="109"/>
      <c r="Q213" s="88"/>
      <c r="R213" s="12"/>
      <c r="S213" s="12"/>
      <c r="T213" s="12"/>
      <c r="U213" s="12"/>
      <c r="V213" s="12"/>
      <c r="W213" s="12"/>
      <c r="X213" s="12"/>
      <c r="Y213" s="61">
        <v>45748</v>
      </c>
      <c r="Z213" s="5"/>
    </row>
    <row r="214" spans="1:26" s="14" customFormat="1" ht="51.75" x14ac:dyDescent="0.25">
      <c r="A214" s="18"/>
      <c r="B214" s="115"/>
      <c r="C214" s="118"/>
      <c r="D214" s="114"/>
      <c r="E214" s="13" t="s">
        <v>330</v>
      </c>
      <c r="F214" s="15" t="s">
        <v>328</v>
      </c>
      <c r="G214" s="17" t="s">
        <v>331</v>
      </c>
      <c r="H214" s="114"/>
      <c r="I214" s="114"/>
      <c r="J214" s="17" t="s">
        <v>290</v>
      </c>
      <c r="K214" s="84">
        <v>1</v>
      </c>
      <c r="L214" s="12">
        <v>2990771</v>
      </c>
      <c r="M214" s="88"/>
      <c r="N214" s="88"/>
      <c r="O214" s="109"/>
      <c r="P214" s="109"/>
      <c r="Q214" s="88"/>
      <c r="R214" s="12"/>
      <c r="S214" s="12"/>
      <c r="T214" s="12"/>
      <c r="U214" s="12"/>
      <c r="V214" s="12"/>
      <c r="W214" s="12"/>
      <c r="X214" s="12"/>
      <c r="Y214" s="61">
        <v>45748</v>
      </c>
      <c r="Z214" s="5"/>
    </row>
    <row r="215" spans="1:26" s="14" customFormat="1" ht="34.5" x14ac:dyDescent="0.25">
      <c r="A215" s="18"/>
      <c r="B215" s="115"/>
      <c r="C215" s="118"/>
      <c r="D215" s="114"/>
      <c r="E215" s="13" t="s">
        <v>390</v>
      </c>
      <c r="F215" s="90" t="s">
        <v>18</v>
      </c>
      <c r="G215" s="90" t="s">
        <v>18</v>
      </c>
      <c r="H215" s="114"/>
      <c r="I215" s="114"/>
      <c r="J215" s="17" t="s">
        <v>290</v>
      </c>
      <c r="K215" s="84">
        <v>1</v>
      </c>
      <c r="L215" s="12">
        <v>959146</v>
      </c>
      <c r="M215" s="88"/>
      <c r="N215" s="88"/>
      <c r="O215" s="109"/>
      <c r="P215" s="109"/>
      <c r="Q215" s="88"/>
      <c r="R215" s="12"/>
      <c r="S215" s="12"/>
      <c r="T215" s="12"/>
      <c r="U215" s="12"/>
      <c r="V215" s="12"/>
      <c r="W215" s="12"/>
      <c r="X215" s="12"/>
      <c r="Y215" s="61">
        <v>45748</v>
      </c>
      <c r="Z215" s="5"/>
    </row>
    <row r="216" spans="1:26" s="14" customFormat="1" ht="34.5" x14ac:dyDescent="0.25">
      <c r="A216" s="18"/>
      <c r="B216" s="115"/>
      <c r="C216" s="118"/>
      <c r="D216" s="114"/>
      <c r="E216" s="13" t="s">
        <v>391</v>
      </c>
      <c r="F216" s="90" t="s">
        <v>18</v>
      </c>
      <c r="G216" s="90" t="s">
        <v>18</v>
      </c>
      <c r="H216" s="114"/>
      <c r="I216" s="114"/>
      <c r="J216" s="17" t="s">
        <v>290</v>
      </c>
      <c r="K216" s="84">
        <v>1</v>
      </c>
      <c r="L216" s="12">
        <v>358048</v>
      </c>
      <c r="M216" s="88"/>
      <c r="N216" s="88"/>
      <c r="O216" s="109"/>
      <c r="P216" s="109"/>
      <c r="Q216" s="88"/>
      <c r="R216" s="12"/>
      <c r="S216" s="12"/>
      <c r="T216" s="12"/>
      <c r="U216" s="12"/>
      <c r="V216" s="12"/>
      <c r="W216" s="12"/>
      <c r="X216" s="12"/>
      <c r="Y216" s="61">
        <v>45748</v>
      </c>
      <c r="Z216" s="5"/>
    </row>
    <row r="217" spans="1:26" s="14" customFormat="1" ht="51.75" x14ac:dyDescent="0.25">
      <c r="A217" s="18"/>
      <c r="B217" s="115"/>
      <c r="C217" s="118"/>
      <c r="D217" s="114"/>
      <c r="E217" s="13" t="s">
        <v>203</v>
      </c>
      <c r="F217" s="13" t="s">
        <v>196</v>
      </c>
      <c r="G217" s="17" t="s">
        <v>204</v>
      </c>
      <c r="H217" s="114"/>
      <c r="I217" s="114"/>
      <c r="J217" s="17" t="s">
        <v>290</v>
      </c>
      <c r="K217" s="84">
        <v>1</v>
      </c>
      <c r="L217" s="12">
        <v>1213484</v>
      </c>
      <c r="M217" s="88"/>
      <c r="N217" s="88"/>
      <c r="O217" s="109"/>
      <c r="P217" s="109"/>
      <c r="Q217" s="88"/>
      <c r="R217" s="12"/>
      <c r="S217" s="12"/>
      <c r="T217" s="12"/>
      <c r="U217" s="12"/>
      <c r="V217" s="12"/>
      <c r="W217" s="12"/>
      <c r="X217" s="12"/>
      <c r="Y217" s="61">
        <v>45748</v>
      </c>
      <c r="Z217" s="5"/>
    </row>
    <row r="218" spans="1:26" s="14" customFormat="1" ht="348" customHeight="1" x14ac:dyDescent="0.25">
      <c r="A218" s="18"/>
      <c r="B218" s="27">
        <f>B211+1</f>
        <v>93</v>
      </c>
      <c r="C218" s="53">
        <v>15016</v>
      </c>
      <c r="D218" s="15" t="s">
        <v>259</v>
      </c>
      <c r="E218" s="90" t="s">
        <v>18</v>
      </c>
      <c r="F218" s="13" t="s">
        <v>263</v>
      </c>
      <c r="G218" s="17" t="s">
        <v>265</v>
      </c>
      <c r="H218" s="15" t="s">
        <v>266</v>
      </c>
      <c r="I218" s="15" t="s">
        <v>264</v>
      </c>
      <c r="J218" s="17" t="s">
        <v>290</v>
      </c>
      <c r="K218" s="84">
        <v>1</v>
      </c>
      <c r="L218" s="12">
        <v>12438836</v>
      </c>
      <c r="M218" s="88"/>
      <c r="N218" s="88"/>
      <c r="O218" s="88"/>
      <c r="P218" s="88"/>
      <c r="Q218" s="88"/>
      <c r="R218" s="85"/>
      <c r="S218" s="88"/>
      <c r="T218" s="88"/>
      <c r="U218" s="88"/>
      <c r="V218" s="88"/>
      <c r="W218" s="88"/>
      <c r="X218" s="88"/>
      <c r="Y218" s="61">
        <v>45839</v>
      </c>
      <c r="Z218" s="5"/>
    </row>
    <row r="219" spans="1:26" s="14" customFormat="1" ht="296.45" customHeight="1" x14ac:dyDescent="0.25">
      <c r="A219" s="18"/>
      <c r="B219" s="115">
        <v>94</v>
      </c>
      <c r="C219" s="118">
        <v>16423</v>
      </c>
      <c r="D219" s="114" t="s">
        <v>431</v>
      </c>
      <c r="E219" s="90" t="s">
        <v>18</v>
      </c>
      <c r="F219" s="113" t="s">
        <v>523</v>
      </c>
      <c r="G219" s="113" t="s">
        <v>524</v>
      </c>
      <c r="H219" s="114" t="s">
        <v>521</v>
      </c>
      <c r="I219" s="113" t="s">
        <v>522</v>
      </c>
      <c r="J219" s="17" t="s">
        <v>290</v>
      </c>
      <c r="K219" s="84">
        <v>1</v>
      </c>
      <c r="L219" s="12">
        <v>5205517</v>
      </c>
      <c r="M219" s="88"/>
      <c r="N219" s="88"/>
      <c r="O219" s="88"/>
      <c r="P219" s="85"/>
      <c r="Q219" s="88"/>
      <c r="R219" s="88"/>
      <c r="S219" s="88"/>
      <c r="T219" s="88"/>
      <c r="U219" s="85"/>
      <c r="V219" s="88"/>
      <c r="W219" s="88"/>
      <c r="X219" s="88"/>
      <c r="Y219" s="61">
        <v>45901</v>
      </c>
      <c r="Z219" s="5"/>
    </row>
    <row r="220" spans="1:26" s="14" customFormat="1" ht="408.95" customHeight="1" x14ac:dyDescent="0.25">
      <c r="A220" s="18"/>
      <c r="B220" s="115"/>
      <c r="C220" s="118"/>
      <c r="D220" s="114"/>
      <c r="E220" s="90" t="s">
        <v>18</v>
      </c>
      <c r="F220" s="113"/>
      <c r="G220" s="113"/>
      <c r="H220" s="114"/>
      <c r="I220" s="113"/>
      <c r="J220" s="17" t="s">
        <v>296</v>
      </c>
      <c r="K220" s="84">
        <v>1</v>
      </c>
      <c r="L220" s="12">
        <v>1500000</v>
      </c>
      <c r="M220" s="88"/>
      <c r="N220" s="88"/>
      <c r="O220" s="88"/>
      <c r="P220" s="85"/>
      <c r="Q220" s="88"/>
      <c r="R220" s="88"/>
      <c r="S220" s="88"/>
      <c r="T220" s="88"/>
      <c r="U220" s="85"/>
      <c r="V220" s="88"/>
      <c r="W220" s="88"/>
      <c r="X220" s="88"/>
      <c r="Y220" s="61">
        <v>45901</v>
      </c>
      <c r="Z220" s="5"/>
    </row>
    <row r="221" spans="1:26" s="14" customFormat="1" ht="222.95" customHeight="1" x14ac:dyDescent="0.25">
      <c r="A221" s="18"/>
      <c r="B221" s="27">
        <v>95</v>
      </c>
      <c r="C221" s="53">
        <v>15349</v>
      </c>
      <c r="D221" s="15" t="s">
        <v>332</v>
      </c>
      <c r="E221" s="90" t="s">
        <v>18</v>
      </c>
      <c r="F221" s="15" t="s">
        <v>333</v>
      </c>
      <c r="G221" s="17" t="s">
        <v>334</v>
      </c>
      <c r="H221" s="15" t="s">
        <v>335</v>
      </c>
      <c r="I221" s="15" t="s">
        <v>336</v>
      </c>
      <c r="J221" s="17" t="s">
        <v>290</v>
      </c>
      <c r="K221" s="84">
        <v>1</v>
      </c>
      <c r="L221" s="12">
        <v>4221977</v>
      </c>
      <c r="M221" s="88"/>
      <c r="N221" s="88"/>
      <c r="O221" s="88"/>
      <c r="P221" s="85"/>
      <c r="Q221" s="88"/>
      <c r="R221" s="12"/>
      <c r="S221" s="12"/>
      <c r="T221" s="12"/>
      <c r="U221" s="12"/>
      <c r="V221" s="12"/>
      <c r="W221" s="12"/>
      <c r="X221" s="12"/>
      <c r="Y221" s="61">
        <v>45748</v>
      </c>
      <c r="Z221" s="5"/>
    </row>
    <row r="222" spans="1:26" s="14" customFormat="1" x14ac:dyDescent="0.25">
      <c r="B222" s="141" t="s">
        <v>18</v>
      </c>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3"/>
      <c r="Z222" s="5"/>
    </row>
    <row r="223" spans="1:26" s="32" customFormat="1" ht="34.5" customHeight="1" x14ac:dyDescent="0.25">
      <c r="B223" s="36"/>
      <c r="C223" s="33">
        <f>COUNT(C15:C221)</f>
        <v>95</v>
      </c>
      <c r="D223" s="34" t="s">
        <v>205</v>
      </c>
      <c r="E223" s="80"/>
      <c r="F223" s="34" t="s">
        <v>206</v>
      </c>
      <c r="G223" s="42"/>
      <c r="H223" s="37"/>
      <c r="I223" s="167" t="s">
        <v>207</v>
      </c>
      <c r="J223" s="168"/>
      <c r="K223" s="169"/>
      <c r="L223" s="35">
        <f>SUM(L15:L221)</f>
        <v>12837478606.17</v>
      </c>
      <c r="M223" s="54"/>
      <c r="N223" s="55"/>
      <c r="O223" s="55"/>
      <c r="P223" s="55"/>
      <c r="Q223" s="55"/>
      <c r="R223" s="55"/>
      <c r="S223" s="55"/>
      <c r="T223" s="55"/>
      <c r="U223" s="55"/>
      <c r="V223" s="55"/>
      <c r="W223" s="55"/>
      <c r="X223" s="55"/>
      <c r="Y223" s="62"/>
      <c r="Z223" s="48"/>
    </row>
    <row r="224" spans="1:26" s="14" customFormat="1" ht="53.25" customHeight="1" x14ac:dyDescent="0.25">
      <c r="B224" s="23"/>
      <c r="C224" s="19"/>
      <c r="D224" s="20"/>
      <c r="E224" s="20"/>
      <c r="F224" s="20"/>
      <c r="G224" s="31"/>
      <c r="H224" s="21"/>
      <c r="I224" s="21"/>
      <c r="J224" s="31"/>
      <c r="K224" s="28"/>
      <c r="L224" s="22"/>
      <c r="M224" s="22"/>
      <c r="N224" s="22"/>
      <c r="O224" s="22"/>
      <c r="P224" s="22"/>
      <c r="Q224" s="22"/>
      <c r="R224" s="22"/>
      <c r="S224" s="22"/>
      <c r="T224" s="22"/>
      <c r="U224" s="22"/>
      <c r="V224" s="22"/>
      <c r="W224" s="22"/>
      <c r="X224" s="22"/>
      <c r="Y224" s="63"/>
      <c r="Z224" s="20"/>
    </row>
    <row r="225" spans="2:26" s="38" customFormat="1" ht="26.25" customHeight="1" x14ac:dyDescent="0.25">
      <c r="B225" s="166" t="s">
        <v>208</v>
      </c>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49"/>
    </row>
    <row r="226" spans="2:26" s="14" customFormat="1" ht="25.9" customHeight="1" x14ac:dyDescent="0.25">
      <c r="B226" s="23"/>
      <c r="C226" s="19"/>
      <c r="D226" s="20"/>
      <c r="E226" s="20"/>
      <c r="F226" s="20"/>
      <c r="G226" s="31"/>
      <c r="H226" s="21"/>
      <c r="I226" s="21"/>
      <c r="J226" s="31"/>
      <c r="K226" s="28"/>
      <c r="L226" s="24"/>
      <c r="M226" s="24"/>
      <c r="N226" s="24"/>
      <c r="O226" s="24"/>
      <c r="P226" s="24"/>
      <c r="Q226" s="24"/>
      <c r="R226" s="24"/>
      <c r="S226" s="24"/>
      <c r="T226" s="24"/>
      <c r="U226" s="24"/>
      <c r="V226" s="24"/>
      <c r="W226" s="24"/>
      <c r="X226" s="24"/>
      <c r="Y226" s="63"/>
      <c r="Z226" s="20"/>
    </row>
    <row r="227" spans="2:26" s="14" customFormat="1" x14ac:dyDescent="0.25">
      <c r="B227" s="23"/>
      <c r="C227" s="19"/>
      <c r="D227" s="20"/>
      <c r="E227" s="20"/>
      <c r="F227" s="20"/>
      <c r="G227" s="31"/>
      <c r="H227" s="21"/>
      <c r="I227" s="21"/>
      <c r="J227" s="31"/>
      <c r="K227" s="72"/>
      <c r="L227" s="20"/>
      <c r="M227" s="51"/>
      <c r="N227" s="51"/>
      <c r="O227" s="51"/>
      <c r="P227" s="51"/>
      <c r="Q227" s="51"/>
      <c r="R227" s="51"/>
      <c r="S227" s="51"/>
      <c r="T227" s="51"/>
      <c r="U227" s="51"/>
      <c r="V227" s="51"/>
      <c r="W227" s="51"/>
      <c r="X227" s="51"/>
      <c r="Y227" s="63"/>
      <c r="Z227" s="20"/>
    </row>
    <row r="228" spans="2:26" s="14" customFormat="1" ht="47.25" customHeight="1" x14ac:dyDescent="0.25">
      <c r="B228" s="165" t="s">
        <v>525</v>
      </c>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20"/>
    </row>
    <row r="229" spans="2:26" s="14" customFormat="1" x14ac:dyDescent="0.25">
      <c r="B229" s="23"/>
      <c r="C229" s="19"/>
      <c r="D229" s="20"/>
      <c r="E229" s="20"/>
      <c r="F229" s="20"/>
      <c r="G229" s="31"/>
      <c r="H229" s="21"/>
      <c r="I229" s="21"/>
      <c r="J229" s="31"/>
      <c r="K229" s="28"/>
      <c r="L229" s="22"/>
      <c r="M229" s="22"/>
      <c r="N229" s="22"/>
      <c r="O229" s="22"/>
      <c r="P229" s="22"/>
      <c r="Q229" s="22"/>
      <c r="R229" s="22"/>
      <c r="S229" s="22"/>
      <c r="T229" s="22"/>
      <c r="U229" s="22"/>
      <c r="V229" s="22"/>
      <c r="W229" s="22"/>
      <c r="X229" s="22"/>
      <c r="Y229" s="63"/>
      <c r="Z229" s="20"/>
    </row>
    <row r="230" spans="2:26" s="14" customFormat="1" x14ac:dyDescent="0.25">
      <c r="B230" s="23"/>
      <c r="C230" s="19"/>
      <c r="E230" s="20"/>
      <c r="F230" s="20"/>
      <c r="G230" s="31"/>
      <c r="H230" s="21"/>
      <c r="I230" s="21"/>
      <c r="J230" s="31"/>
      <c r="K230" s="28"/>
      <c r="L230" s="22"/>
      <c r="M230" s="22"/>
      <c r="N230" s="22"/>
      <c r="O230" s="22"/>
      <c r="P230" s="22"/>
      <c r="Q230" s="22"/>
      <c r="R230" s="22"/>
      <c r="S230" s="22"/>
      <c r="T230" s="22"/>
      <c r="U230" s="22"/>
      <c r="V230" s="22"/>
      <c r="W230" s="22"/>
      <c r="X230" s="22"/>
      <c r="Y230" s="63"/>
      <c r="Z230" s="20"/>
    </row>
    <row r="231" spans="2:26" s="14" customFormat="1" x14ac:dyDescent="0.25">
      <c r="B231" s="23"/>
      <c r="C231" s="19"/>
      <c r="E231" s="20"/>
      <c r="F231" s="20"/>
      <c r="G231" s="31"/>
      <c r="H231" s="21"/>
      <c r="I231" s="21"/>
      <c r="J231" s="31"/>
      <c r="K231" s="28"/>
      <c r="L231" s="22"/>
      <c r="M231" s="22"/>
      <c r="N231" s="22"/>
      <c r="O231" s="22"/>
      <c r="P231" s="22"/>
      <c r="Q231" s="22"/>
      <c r="R231" s="22"/>
      <c r="S231" s="22"/>
      <c r="T231" s="22"/>
      <c r="U231" s="22"/>
      <c r="V231" s="22"/>
      <c r="W231" s="22"/>
      <c r="X231" s="22"/>
      <c r="Y231" s="63"/>
      <c r="Z231" s="20"/>
    </row>
    <row r="232" spans="2:26" s="14" customFormat="1" x14ac:dyDescent="0.25">
      <c r="B232" s="23"/>
      <c r="E232" s="20"/>
      <c r="F232" s="20"/>
      <c r="G232" s="31"/>
      <c r="H232" s="21"/>
      <c r="I232" s="21"/>
      <c r="J232" s="31"/>
      <c r="K232" s="28"/>
      <c r="L232" s="22"/>
      <c r="M232" s="22"/>
      <c r="N232" s="22"/>
      <c r="O232" s="22"/>
      <c r="P232" s="22"/>
      <c r="Q232" s="22"/>
      <c r="R232" s="22"/>
      <c r="S232" s="22"/>
      <c r="T232" s="22"/>
      <c r="U232" s="22"/>
      <c r="V232" s="22"/>
      <c r="W232" s="22"/>
      <c r="X232" s="22"/>
      <c r="Y232" s="63"/>
      <c r="Z232" s="20"/>
    </row>
    <row r="233" spans="2:26" s="14" customFormat="1" x14ac:dyDescent="0.25">
      <c r="B233" s="23"/>
      <c r="C233" s="19"/>
      <c r="D233" s="20"/>
      <c r="E233" s="20"/>
      <c r="F233" s="20"/>
      <c r="G233" s="31"/>
      <c r="H233" s="21"/>
      <c r="I233" s="21"/>
      <c r="J233" s="31"/>
      <c r="K233" s="28"/>
      <c r="L233" s="22"/>
      <c r="M233" s="22"/>
      <c r="N233" s="22"/>
      <c r="O233" s="22"/>
      <c r="P233" s="22"/>
      <c r="Q233" s="22"/>
      <c r="R233" s="22"/>
      <c r="S233" s="22"/>
      <c r="T233" s="22"/>
      <c r="U233" s="22"/>
      <c r="V233" s="22"/>
      <c r="W233" s="22"/>
      <c r="X233" s="22"/>
      <c r="Y233" s="63"/>
      <c r="Z233" s="20"/>
    </row>
    <row r="234" spans="2:26" s="14" customFormat="1" x14ac:dyDescent="0.25">
      <c r="B234" s="23"/>
      <c r="C234" s="19"/>
      <c r="D234" s="20"/>
      <c r="E234" s="20"/>
      <c r="F234" s="20"/>
      <c r="G234" s="31"/>
      <c r="H234" s="21"/>
      <c r="I234" s="21"/>
      <c r="J234" s="31"/>
      <c r="K234" s="28"/>
      <c r="L234" s="22"/>
      <c r="M234" s="22"/>
      <c r="N234" s="22"/>
      <c r="O234" s="22"/>
      <c r="P234" s="22"/>
      <c r="Q234" s="22"/>
      <c r="R234" s="22"/>
      <c r="S234" s="22"/>
      <c r="T234" s="22"/>
      <c r="U234" s="22"/>
      <c r="V234" s="22"/>
      <c r="W234" s="22"/>
      <c r="X234" s="22"/>
      <c r="Y234" s="63"/>
      <c r="Z234" s="20"/>
    </row>
    <row r="235" spans="2:26" s="14" customFormat="1" x14ac:dyDescent="0.25">
      <c r="B235" s="23"/>
      <c r="C235" s="19"/>
      <c r="D235" s="20"/>
      <c r="E235" s="20"/>
      <c r="F235" s="20"/>
      <c r="G235" s="31"/>
      <c r="H235" s="21"/>
      <c r="I235" s="21"/>
      <c r="J235" s="31"/>
      <c r="K235" s="28"/>
      <c r="L235" s="22"/>
      <c r="M235" s="22"/>
      <c r="N235" s="22"/>
      <c r="O235" s="22"/>
      <c r="P235" s="22"/>
      <c r="Q235" s="22"/>
      <c r="R235" s="22"/>
      <c r="S235" s="22"/>
      <c r="T235" s="22"/>
      <c r="U235" s="22"/>
      <c r="V235" s="22"/>
      <c r="W235" s="22"/>
      <c r="X235" s="22"/>
      <c r="Y235" s="63"/>
      <c r="Z235" s="20"/>
    </row>
    <row r="236" spans="2:26" s="14" customFormat="1" x14ac:dyDescent="0.25">
      <c r="B236" s="23"/>
      <c r="C236" s="19"/>
      <c r="D236" s="20"/>
      <c r="E236" s="20"/>
      <c r="F236" s="20"/>
      <c r="G236" s="31"/>
      <c r="H236" s="21"/>
      <c r="I236" s="21"/>
      <c r="J236" s="31"/>
      <c r="K236" s="28"/>
      <c r="L236" s="22"/>
      <c r="M236" s="22"/>
      <c r="N236" s="22"/>
      <c r="O236" s="22"/>
      <c r="P236" s="22"/>
      <c r="Q236" s="22"/>
      <c r="R236" s="22"/>
      <c r="S236" s="22"/>
      <c r="T236" s="22"/>
      <c r="U236" s="22"/>
      <c r="V236" s="22"/>
      <c r="W236" s="22"/>
      <c r="X236" s="22"/>
      <c r="Y236" s="63"/>
      <c r="Z236" s="20"/>
    </row>
    <row r="237" spans="2:26" s="14" customFormat="1" x14ac:dyDescent="0.25">
      <c r="B237" s="23"/>
      <c r="C237" s="19"/>
      <c r="D237" s="20"/>
      <c r="E237" s="20"/>
      <c r="F237" s="20"/>
      <c r="G237" s="31"/>
      <c r="H237" s="21"/>
      <c r="I237" s="21"/>
      <c r="J237" s="31"/>
      <c r="K237" s="28"/>
      <c r="L237" s="22"/>
      <c r="M237" s="22"/>
      <c r="N237" s="22"/>
      <c r="O237" s="22"/>
      <c r="P237" s="22"/>
      <c r="Q237" s="22"/>
      <c r="R237" s="22"/>
      <c r="S237" s="22"/>
      <c r="T237" s="22"/>
      <c r="U237" s="22"/>
      <c r="V237" s="22"/>
      <c r="W237" s="22"/>
      <c r="X237" s="22"/>
      <c r="Y237" s="63"/>
      <c r="Z237" s="20"/>
    </row>
    <row r="238" spans="2:26" s="14" customFormat="1" x14ac:dyDescent="0.25">
      <c r="B238" s="23"/>
      <c r="C238" s="19"/>
      <c r="D238" s="20"/>
      <c r="E238" s="20"/>
      <c r="F238" s="20"/>
      <c r="G238" s="31"/>
      <c r="H238" s="21"/>
      <c r="I238" s="21"/>
      <c r="J238" s="31"/>
      <c r="K238" s="28"/>
      <c r="L238" s="22"/>
      <c r="M238" s="22"/>
      <c r="N238" s="22"/>
      <c r="O238" s="22"/>
      <c r="P238" s="22"/>
      <c r="Q238" s="22"/>
      <c r="R238" s="22"/>
      <c r="S238" s="22"/>
      <c r="T238" s="22"/>
      <c r="U238" s="22"/>
      <c r="V238" s="22"/>
      <c r="W238" s="22"/>
      <c r="X238" s="22"/>
      <c r="Y238" s="63"/>
      <c r="Z238" s="20"/>
    </row>
    <row r="239" spans="2:26" s="14" customFormat="1" ht="21.75" x14ac:dyDescent="0.25">
      <c r="B239" s="23"/>
      <c r="C239" s="19"/>
      <c r="D239" s="20"/>
      <c r="E239" s="20"/>
      <c r="F239" s="20"/>
      <c r="G239" s="31"/>
      <c r="H239" s="21"/>
      <c r="I239" s="21"/>
      <c r="J239" s="31"/>
      <c r="K239" s="34">
        <f>COUNTA(K15:K221)</f>
        <v>180</v>
      </c>
      <c r="L239" s="34">
        <f>E223-K239</f>
        <v>-180</v>
      </c>
      <c r="M239" s="22"/>
      <c r="N239" s="22"/>
      <c r="O239" s="22"/>
      <c r="P239" s="22"/>
      <c r="Q239" s="22"/>
      <c r="R239" s="22"/>
      <c r="S239" s="22"/>
      <c r="T239" s="22"/>
      <c r="U239" s="22"/>
      <c r="V239" s="22"/>
      <c r="W239" s="22"/>
      <c r="X239" s="22"/>
      <c r="Y239" s="63"/>
      <c r="Z239" s="20"/>
    </row>
    <row r="240" spans="2:26" s="14" customFormat="1" x14ac:dyDescent="0.25">
      <c r="B240" s="23"/>
      <c r="C240" s="19"/>
      <c r="D240" s="20"/>
      <c r="E240" s="20"/>
      <c r="F240" s="20"/>
      <c r="G240" s="31"/>
      <c r="H240" s="21"/>
      <c r="I240" s="21"/>
      <c r="J240" s="31"/>
      <c r="K240" s="28"/>
      <c r="L240" s="22"/>
      <c r="M240" s="22"/>
      <c r="N240" s="22"/>
      <c r="O240" s="22"/>
      <c r="P240" s="22"/>
      <c r="Q240" s="22"/>
      <c r="R240" s="22"/>
      <c r="S240" s="22"/>
      <c r="T240" s="22"/>
      <c r="U240" s="22"/>
      <c r="V240" s="22"/>
      <c r="W240" s="22"/>
      <c r="X240" s="22"/>
      <c r="Y240" s="63"/>
      <c r="Z240" s="20"/>
    </row>
    <row r="241" spans="2:26" s="14" customFormat="1" x14ac:dyDescent="0.25">
      <c r="B241" s="23"/>
      <c r="C241" s="19"/>
      <c r="D241" s="20"/>
      <c r="E241" s="20"/>
      <c r="F241" s="20"/>
      <c r="G241" s="31"/>
      <c r="H241" s="21"/>
      <c r="I241" s="21"/>
      <c r="J241" s="31"/>
      <c r="K241" s="28"/>
      <c r="L241" s="22"/>
      <c r="M241" s="22"/>
      <c r="N241" s="22"/>
      <c r="O241" s="22"/>
      <c r="P241" s="22"/>
      <c r="Q241" s="22"/>
      <c r="R241" s="22"/>
      <c r="S241" s="22"/>
      <c r="T241" s="22"/>
      <c r="U241" s="22"/>
      <c r="V241" s="22"/>
      <c r="W241" s="22"/>
      <c r="X241" s="22"/>
      <c r="Y241" s="63"/>
      <c r="Z241" s="20"/>
    </row>
  </sheetData>
  <mergeCells count="333">
    <mergeCell ref="B166:B170"/>
    <mergeCell ref="C166:C170"/>
    <mergeCell ref="D166:D170"/>
    <mergeCell ref="B176:B180"/>
    <mergeCell ref="C176:C180"/>
    <mergeCell ref="D176:D180"/>
    <mergeCell ref="B145:B147"/>
    <mergeCell ref="C145:C147"/>
    <mergeCell ref="H145:H147"/>
    <mergeCell ref="D145:D147"/>
    <mergeCell ref="F176:F180"/>
    <mergeCell ref="G176:G180"/>
    <mergeCell ref="H176:H180"/>
    <mergeCell ref="E148:E149"/>
    <mergeCell ref="B160:B163"/>
    <mergeCell ref="C160:C163"/>
    <mergeCell ref="D160:D163"/>
    <mergeCell ref="E160:E163"/>
    <mergeCell ref="B148:B149"/>
    <mergeCell ref="C148:C149"/>
    <mergeCell ref="D148:D149"/>
    <mergeCell ref="G206:G207"/>
    <mergeCell ref="H206:H207"/>
    <mergeCell ref="I206:I207"/>
    <mergeCell ref="H166:H170"/>
    <mergeCell ref="B206:B207"/>
    <mergeCell ref="C206:C207"/>
    <mergeCell ref="D206:D207"/>
    <mergeCell ref="E206:E207"/>
    <mergeCell ref="F206:F207"/>
    <mergeCell ref="I176:I180"/>
    <mergeCell ref="C181:C182"/>
    <mergeCell ref="D181:D182"/>
    <mergeCell ref="C185:C186"/>
    <mergeCell ref="D185:D186"/>
    <mergeCell ref="C187:C188"/>
    <mergeCell ref="D187:D188"/>
    <mergeCell ref="C189:C190"/>
    <mergeCell ref="D189:D190"/>
    <mergeCell ref="C192:C193"/>
    <mergeCell ref="D192:D193"/>
    <mergeCell ref="F181:F182"/>
    <mergeCell ref="G181:G182"/>
    <mergeCell ref="H181:H182"/>
    <mergeCell ref="I181:I182"/>
    <mergeCell ref="G74:G75"/>
    <mergeCell ref="H74:H75"/>
    <mergeCell ref="I74:I75"/>
    <mergeCell ref="B70:B71"/>
    <mergeCell ref="C70:C71"/>
    <mergeCell ref="D70:D71"/>
    <mergeCell ref="E70:E71"/>
    <mergeCell ref="F70:F71"/>
    <mergeCell ref="G70:G71"/>
    <mergeCell ref="H70:H71"/>
    <mergeCell ref="I70:I71"/>
    <mergeCell ref="B74:B75"/>
    <mergeCell ref="C74:C75"/>
    <mergeCell ref="D74:D75"/>
    <mergeCell ref="E74:E75"/>
    <mergeCell ref="F74:F75"/>
    <mergeCell ref="G62:G63"/>
    <mergeCell ref="H62:H63"/>
    <mergeCell ref="I62:I63"/>
    <mergeCell ref="B62:B63"/>
    <mergeCell ref="C62:C63"/>
    <mergeCell ref="D62:D63"/>
    <mergeCell ref="E62:E63"/>
    <mergeCell ref="F62:F63"/>
    <mergeCell ref="B60:B61"/>
    <mergeCell ref="C60:C61"/>
    <mergeCell ref="D60:D61"/>
    <mergeCell ref="E60:E61"/>
    <mergeCell ref="F60:F61"/>
    <mergeCell ref="G60:G61"/>
    <mergeCell ref="H60:H61"/>
    <mergeCell ref="I60:I61"/>
    <mergeCell ref="E54:E55"/>
    <mergeCell ref="F54:F55"/>
    <mergeCell ref="G54:G55"/>
    <mergeCell ref="H54:H55"/>
    <mergeCell ref="I54:I55"/>
    <mergeCell ref="G56:G57"/>
    <mergeCell ref="H56:H57"/>
    <mergeCell ref="I56:I57"/>
    <mergeCell ref="B58:B59"/>
    <mergeCell ref="C58:C59"/>
    <mergeCell ref="D58:D59"/>
    <mergeCell ref="E58:E59"/>
    <mergeCell ref="F58:F59"/>
    <mergeCell ref="G58:G59"/>
    <mergeCell ref="H58:H59"/>
    <mergeCell ref="I58:I59"/>
    <mergeCell ref="B56:B57"/>
    <mergeCell ref="C56:C57"/>
    <mergeCell ref="D56:D57"/>
    <mergeCell ref="E56:E57"/>
    <mergeCell ref="F56:F57"/>
    <mergeCell ref="D54:D55"/>
    <mergeCell ref="E51:E52"/>
    <mergeCell ref="F51:F52"/>
    <mergeCell ref="G49:G50"/>
    <mergeCell ref="H49:H50"/>
    <mergeCell ref="I49:I50"/>
    <mergeCell ref="I51:I52"/>
    <mergeCell ref="H51:H52"/>
    <mergeCell ref="G51:G52"/>
    <mergeCell ref="C49:C50"/>
    <mergeCell ref="G45:G46"/>
    <mergeCell ref="I45:I46"/>
    <mergeCell ref="C47:C48"/>
    <mergeCell ref="D47:D48"/>
    <mergeCell ref="E47:E48"/>
    <mergeCell ref="F47:F48"/>
    <mergeCell ref="G47:G48"/>
    <mergeCell ref="H45:H46"/>
    <mergeCell ref="H47:H48"/>
    <mergeCell ref="I47:I48"/>
    <mergeCell ref="B228:Y228"/>
    <mergeCell ref="B225:Y225"/>
    <mergeCell ref="B209:Y209"/>
    <mergeCell ref="I223:K223"/>
    <mergeCell ref="B211:B217"/>
    <mergeCell ref="C211:C217"/>
    <mergeCell ref="D211:D217"/>
    <mergeCell ref="I211:I217"/>
    <mergeCell ref="H211:H217"/>
    <mergeCell ref="C219:C220"/>
    <mergeCell ref="D219:D220"/>
    <mergeCell ref="B1:Y1"/>
    <mergeCell ref="B208:Y208"/>
    <mergeCell ref="B222:Y222"/>
    <mergeCell ref="B195:Y195"/>
    <mergeCell ref="B196:Y196"/>
    <mergeCell ref="B165:Y165"/>
    <mergeCell ref="B153:Y153"/>
    <mergeCell ref="B86:Y86"/>
    <mergeCell ref="B40:Y40"/>
    <mergeCell ref="B152:Y152"/>
    <mergeCell ref="B164:Y164"/>
    <mergeCell ref="Y10:Y11"/>
    <mergeCell ref="A39:Y39"/>
    <mergeCell ref="B32:Y32"/>
    <mergeCell ref="B31:Y31"/>
    <mergeCell ref="B26:Y26"/>
    <mergeCell ref="B126:Y126"/>
    <mergeCell ref="B127:Y127"/>
    <mergeCell ref="B45:B46"/>
    <mergeCell ref="B47:B48"/>
    <mergeCell ref="C45:C46"/>
    <mergeCell ref="D45:D46"/>
    <mergeCell ref="E45:E46"/>
    <mergeCell ref="F45:F46"/>
    <mergeCell ref="B51:B52"/>
    <mergeCell ref="C51:C52"/>
    <mergeCell ref="D51:D52"/>
    <mergeCell ref="B2:Y2"/>
    <mergeCell ref="B85:Y85"/>
    <mergeCell ref="D10:E10"/>
    <mergeCell ref="C10:C11"/>
    <mergeCell ref="I10:I11"/>
    <mergeCell ref="F10:G10"/>
    <mergeCell ref="B38:Y38"/>
    <mergeCell ref="B3:Y3"/>
    <mergeCell ref="B5:Y5"/>
    <mergeCell ref="B35:Y35"/>
    <mergeCell ref="B36:Y36"/>
    <mergeCell ref="B8:Y8"/>
    <mergeCell ref="B30:Y30"/>
    <mergeCell ref="B27:Y27"/>
    <mergeCell ref="B4:Y4"/>
    <mergeCell ref="D17:D18"/>
    <mergeCell ref="H17:H18"/>
    <mergeCell ref="I17:I18"/>
    <mergeCell ref="L17:L18"/>
    <mergeCell ref="D9:X9"/>
    <mergeCell ref="F78:F79"/>
    <mergeCell ref="M206:X206"/>
    <mergeCell ref="J206:K206"/>
    <mergeCell ref="B10:B11"/>
    <mergeCell ref="H10:H11"/>
    <mergeCell ref="B13:Y13"/>
    <mergeCell ref="B124:B125"/>
    <mergeCell ref="C124:C125"/>
    <mergeCell ref="D124:D125"/>
    <mergeCell ref="E124:E125"/>
    <mergeCell ref="F124:F125"/>
    <mergeCell ref="G124:G125"/>
    <mergeCell ref="H124:H125"/>
    <mergeCell ref="I124:I125"/>
    <mergeCell ref="J15:K15"/>
    <mergeCell ref="M17:X17"/>
    <mergeCell ref="J17:K17"/>
    <mergeCell ref="J19:K19"/>
    <mergeCell ref="M10:X10"/>
    <mergeCell ref="B17:B18"/>
    <mergeCell ref="C17:C18"/>
    <mergeCell ref="J10:K11"/>
    <mergeCell ref="B49:B50"/>
    <mergeCell ref="D49:D50"/>
    <mergeCell ref="E49:E50"/>
    <mergeCell ref="G78:G79"/>
    <mergeCell ref="H78:H79"/>
    <mergeCell ref="I78:I79"/>
    <mergeCell ref="H80:H81"/>
    <mergeCell ref="B42:B43"/>
    <mergeCell ref="C42:C43"/>
    <mergeCell ref="D42:D43"/>
    <mergeCell ref="E42:E43"/>
    <mergeCell ref="F42:F43"/>
    <mergeCell ref="G42:G43"/>
    <mergeCell ref="H42:H43"/>
    <mergeCell ref="I42:I43"/>
    <mergeCell ref="C64:C65"/>
    <mergeCell ref="D64:D65"/>
    <mergeCell ref="E64:E65"/>
    <mergeCell ref="C76:C77"/>
    <mergeCell ref="D76:D77"/>
    <mergeCell ref="C78:C79"/>
    <mergeCell ref="D78:D79"/>
    <mergeCell ref="B78:B79"/>
    <mergeCell ref="F49:F50"/>
    <mergeCell ref="B54:B55"/>
    <mergeCell ref="C54:C55"/>
    <mergeCell ref="F64:F65"/>
    <mergeCell ref="G64:G65"/>
    <mergeCell ref="H64:H65"/>
    <mergeCell ref="I64:I65"/>
    <mergeCell ref="F76:F77"/>
    <mergeCell ref="G76:G77"/>
    <mergeCell ref="B76:B77"/>
    <mergeCell ref="H76:H77"/>
    <mergeCell ref="I76:I77"/>
    <mergeCell ref="G66:G67"/>
    <mergeCell ref="H66:H67"/>
    <mergeCell ref="I66:I67"/>
    <mergeCell ref="B68:B69"/>
    <mergeCell ref="C68:C69"/>
    <mergeCell ref="D68:D69"/>
    <mergeCell ref="E68:E69"/>
    <mergeCell ref="F68:F69"/>
    <mergeCell ref="G68:G69"/>
    <mergeCell ref="H68:H69"/>
    <mergeCell ref="I68:I69"/>
    <mergeCell ref="B66:B67"/>
    <mergeCell ref="C66:C67"/>
    <mergeCell ref="D66:D67"/>
    <mergeCell ref="E66:E67"/>
    <mergeCell ref="F66:F67"/>
    <mergeCell ref="C82:C83"/>
    <mergeCell ref="D82:D83"/>
    <mergeCell ref="B82:B83"/>
    <mergeCell ref="B80:B81"/>
    <mergeCell ref="C80:C81"/>
    <mergeCell ref="D80:D81"/>
    <mergeCell ref="C90:C91"/>
    <mergeCell ref="D90:D91"/>
    <mergeCell ref="B131:B144"/>
    <mergeCell ref="C131:C144"/>
    <mergeCell ref="D131:D144"/>
    <mergeCell ref="E90:E91"/>
    <mergeCell ref="H90:H91"/>
    <mergeCell ref="I90:I91"/>
    <mergeCell ref="F90:F91"/>
    <mergeCell ref="G90:G91"/>
    <mergeCell ref="C93:C103"/>
    <mergeCell ref="D93:D103"/>
    <mergeCell ref="C112:C123"/>
    <mergeCell ref="D112:D123"/>
    <mergeCell ref="C104:C111"/>
    <mergeCell ref="D104:D111"/>
    <mergeCell ref="H93:H103"/>
    <mergeCell ref="I93:I103"/>
    <mergeCell ref="H104:H111"/>
    <mergeCell ref="I104:I111"/>
    <mergeCell ref="F93:F103"/>
    <mergeCell ref="G93:G103"/>
    <mergeCell ref="F104:F111"/>
    <mergeCell ref="G104:G111"/>
    <mergeCell ref="I80:I81"/>
    <mergeCell ref="F80:F81"/>
    <mergeCell ref="G80:G81"/>
    <mergeCell ref="F82:F83"/>
    <mergeCell ref="G82:G83"/>
    <mergeCell ref="H82:H83"/>
    <mergeCell ref="I82:I83"/>
    <mergeCell ref="H187:H188"/>
    <mergeCell ref="I187:I188"/>
    <mergeCell ref="F187:F188"/>
    <mergeCell ref="G187:G188"/>
    <mergeCell ref="F189:F190"/>
    <mergeCell ref="G189:G190"/>
    <mergeCell ref="H189:H190"/>
    <mergeCell ref="I189:I190"/>
    <mergeCell ref="H112:H123"/>
    <mergeCell ref="I112:I123"/>
    <mergeCell ref="F112:F123"/>
    <mergeCell ref="G112:G123"/>
    <mergeCell ref="F148:F149"/>
    <mergeCell ref="G148:G149"/>
    <mergeCell ref="H148:H149"/>
    <mergeCell ref="I148:I149"/>
    <mergeCell ref="F160:F163"/>
    <mergeCell ref="G160:G163"/>
    <mergeCell ref="H160:H163"/>
    <mergeCell ref="I160:I163"/>
    <mergeCell ref="I131:I144"/>
    <mergeCell ref="I145:I147"/>
    <mergeCell ref="H131:H144"/>
    <mergeCell ref="F192:F193"/>
    <mergeCell ref="G192:G193"/>
    <mergeCell ref="H192:H193"/>
    <mergeCell ref="I192:I193"/>
    <mergeCell ref="F219:F220"/>
    <mergeCell ref="G219:G220"/>
    <mergeCell ref="H219:H220"/>
    <mergeCell ref="I219:I220"/>
    <mergeCell ref="B64:B65"/>
    <mergeCell ref="B93:B103"/>
    <mergeCell ref="B104:B111"/>
    <mergeCell ref="B112:B123"/>
    <mergeCell ref="B181:B182"/>
    <mergeCell ref="B185:B186"/>
    <mergeCell ref="B187:B188"/>
    <mergeCell ref="B189:B190"/>
    <mergeCell ref="B192:B193"/>
    <mergeCell ref="B219:B220"/>
    <mergeCell ref="E80:E81"/>
    <mergeCell ref="B90:B91"/>
    <mergeCell ref="F185:F186"/>
    <mergeCell ref="G185:G186"/>
    <mergeCell ref="H185:H186"/>
    <mergeCell ref="I185:I186"/>
  </mergeCells>
  <phoneticPr fontId="5" type="noConversion"/>
  <conditionalFormatting sqref="C129:D129">
    <cfRule type="containsBlanks" dxfId="40" priority="85">
      <formula>LEN(TRIM(C129))=0</formula>
    </cfRule>
  </conditionalFormatting>
  <conditionalFormatting sqref="C151:E151">
    <cfRule type="containsBlanks" dxfId="39" priority="33">
      <formula>LEN(TRIM(C151))=0</formula>
    </cfRule>
  </conditionalFormatting>
  <conditionalFormatting sqref="C84:I84">
    <cfRule type="containsBlanks" dxfId="38" priority="41">
      <formula>LEN(TRIM(C84))=0</formula>
    </cfRule>
  </conditionalFormatting>
  <conditionalFormatting sqref="C87:I90">
    <cfRule type="containsBlanks" dxfId="37" priority="38">
      <formula>LEN(TRIM(C87))=0</formula>
    </cfRule>
  </conditionalFormatting>
  <conditionalFormatting sqref="C206:J206">
    <cfRule type="containsBlanks" dxfId="36" priority="64">
      <formula>LEN(TRIM(C206))=0</formula>
    </cfRule>
  </conditionalFormatting>
  <conditionalFormatting sqref="C204:K205">
    <cfRule type="containsBlanks" dxfId="35" priority="10">
      <formula>LEN(TRIM(C204))=0</formula>
    </cfRule>
  </conditionalFormatting>
  <conditionalFormatting sqref="C44:L44">
    <cfRule type="containsBlanks" dxfId="34" priority="44">
      <formula>LEN(TRIM(C44))=0</formula>
    </cfRule>
  </conditionalFormatting>
  <conditionalFormatting sqref="C145:L148 J149:L149 F150:L151">
    <cfRule type="containsBlanks" dxfId="33" priority="79">
      <formula>LEN(TRIM(C145))=0</formula>
    </cfRule>
  </conditionalFormatting>
  <conditionalFormatting sqref="C166:L169">
    <cfRule type="containsBlanks" dxfId="32" priority="19">
      <formula>LEN(TRIM(C166))=0</formula>
    </cfRule>
  </conditionalFormatting>
  <conditionalFormatting sqref="C175:L175">
    <cfRule type="containsBlanks" dxfId="31" priority="18">
      <formula>LEN(TRIM(C175))=0</formula>
    </cfRule>
  </conditionalFormatting>
  <conditionalFormatting sqref="D218:D219 F218:I219">
    <cfRule type="containsBlanks" dxfId="30" priority="87">
      <formula>LEN(TRIM(D218))=0</formula>
    </cfRule>
  </conditionalFormatting>
  <conditionalFormatting sqref="D42:I42 J52:L59 D64:I64 D66:I66 D76 F76:I76 D78 F78:I78 F80:K80 J81:K81 F82:K82 F104:G104 I104 E112:I112 D124:I124 J161:L162 K163:L163 D164:L165 J176:J188 K178:L188 J189:L194">
    <cfRule type="containsBlanks" dxfId="29" priority="77">
      <formula>LEN(TRIM(D42))=0</formula>
    </cfRule>
  </conditionalFormatting>
  <conditionalFormatting sqref="D58:I58">
    <cfRule type="containsBlanks" dxfId="28" priority="74">
      <formula>LEN(TRIM(D58))=0</formula>
    </cfRule>
  </conditionalFormatting>
  <conditionalFormatting sqref="D15:J15 L15 D16:L16 D17:J17 L17 D18:L18 D19:J19 L19 D20:L24 D25:J25 L25 J42:L43 C131:D131 G131:I131 G132:G144 D171:L174 D203:L203">
    <cfRule type="containsBlanks" dxfId="27" priority="84">
      <formula>LEN(TRIM(C15))=0</formula>
    </cfRule>
  </conditionalFormatting>
  <conditionalFormatting sqref="D26:L41">
    <cfRule type="containsBlanks" dxfId="26" priority="45">
      <formula>LEN(TRIM(D26))=0</formula>
    </cfRule>
  </conditionalFormatting>
  <conditionalFormatting sqref="D45:L45 J46:L46 D47:L47 J48:L48 D49:L49 J50:L50 D51:L51 D54:I54 D56:I56 K61:L65 D62:J62 J66:L69 D68:I68 D70:K70 L70:L72 D74:I74 J74:L75 L76 D85:L86 D126:L127 D128 D130 J131:K144 E170:L170 D176:I176 K176:L176 K177 D195:L196 F197:L198 D197:D201 F199:K199">
    <cfRule type="containsBlanks" dxfId="25" priority="104">
      <formula>LEN(TRIM(D45))=0</formula>
    </cfRule>
  </conditionalFormatting>
  <conditionalFormatting sqref="D60:L60">
    <cfRule type="containsBlanks" dxfId="24" priority="53">
      <formula>LEN(TRIM(D60))=0</formula>
    </cfRule>
  </conditionalFormatting>
  <conditionalFormatting sqref="D73:L73">
    <cfRule type="containsBlanks" dxfId="23" priority="43">
      <formula>LEN(TRIM(D73))=0</formula>
    </cfRule>
  </conditionalFormatting>
  <conditionalFormatting sqref="D152:L160">
    <cfRule type="containsBlanks" dxfId="22" priority="28">
      <formula>LEN(TRIM(D152))=0</formula>
    </cfRule>
  </conditionalFormatting>
  <conditionalFormatting sqref="D208:L217">
    <cfRule type="containsBlanks" dxfId="21" priority="5">
      <formula>LEN(TRIM(D208))=0</formula>
    </cfRule>
  </conditionalFormatting>
  <conditionalFormatting sqref="E76:E79">
    <cfRule type="containsBlanks" dxfId="20" priority="42">
      <formula>LEN(TRIM(E76))=0</formula>
    </cfRule>
  </conditionalFormatting>
  <conditionalFormatting sqref="E197:E202">
    <cfRule type="containsBlanks" dxfId="19" priority="12">
      <formula>LEN(TRIM(E197))=0</formula>
    </cfRule>
  </conditionalFormatting>
  <conditionalFormatting sqref="E218:E221">
    <cfRule type="containsBlanks" dxfId="18" priority="1">
      <formula>LEN(TRIM(E218))=0</formula>
    </cfRule>
  </conditionalFormatting>
  <conditionalFormatting sqref="E92:I92 F93:I93">
    <cfRule type="containsBlanks" dxfId="17" priority="37">
      <formula>LEN(TRIM(E92))=0</formula>
    </cfRule>
  </conditionalFormatting>
  <conditionalFormatting sqref="E128:L130">
    <cfRule type="containsBlanks" dxfId="16" priority="34">
      <formula>LEN(TRIM(E128))=0</formula>
    </cfRule>
  </conditionalFormatting>
  <conditionalFormatting sqref="F131:F144">
    <cfRule type="containsBlanks" dxfId="15" priority="81">
      <formula>LEN(TRIM(F131))=0</formula>
    </cfRule>
  </conditionalFormatting>
  <conditionalFormatting sqref="F200:L202 C202:D202">
    <cfRule type="containsBlanks" dxfId="14" priority="76">
      <formula>LEN(TRIM(C200))=0</formula>
    </cfRule>
  </conditionalFormatting>
  <conditionalFormatting sqref="J61">
    <cfRule type="containsBlanks" dxfId="13" priority="72">
      <formula>LEN(TRIM(J61))=0</formula>
    </cfRule>
  </conditionalFormatting>
  <conditionalFormatting sqref="J63:J65">
    <cfRule type="containsBlanks" dxfId="12" priority="71">
      <formula>LEN(TRIM(J63))=0</formula>
    </cfRule>
  </conditionalFormatting>
  <conditionalFormatting sqref="J71:K72">
    <cfRule type="containsBlanks" dxfId="11" priority="52">
      <formula>LEN(TRIM(J71))=0</formula>
    </cfRule>
  </conditionalFormatting>
  <conditionalFormatting sqref="J76:K79">
    <cfRule type="containsBlanks" dxfId="10" priority="63">
      <formula>LEN(TRIM(J76))=0</formula>
    </cfRule>
  </conditionalFormatting>
  <conditionalFormatting sqref="J83:K84">
    <cfRule type="containsBlanks" dxfId="9" priority="62">
      <formula>LEN(TRIM(J83))=0</formula>
    </cfRule>
  </conditionalFormatting>
  <conditionalFormatting sqref="J87:L125">
    <cfRule type="containsBlanks" dxfId="8" priority="50">
      <formula>LEN(TRIM(J87))=0</formula>
    </cfRule>
  </conditionalFormatting>
  <conditionalFormatting sqref="J207:L207">
    <cfRule type="containsBlanks" dxfId="7" priority="93">
      <formula>LEN(TRIM(J207))=0</formula>
    </cfRule>
  </conditionalFormatting>
  <conditionalFormatting sqref="J218:L221 C221:D221 F221:I221">
    <cfRule type="containsBlanks" dxfId="6" priority="86">
      <formula>LEN(TRIM(C218))=0</formula>
    </cfRule>
  </conditionalFormatting>
  <conditionalFormatting sqref="L77:L84">
    <cfRule type="containsBlanks" dxfId="5" priority="100">
      <formula>LEN(TRIM(L77))=0</formula>
    </cfRule>
  </conditionalFormatting>
  <conditionalFormatting sqref="L131:L144">
    <cfRule type="containsBlanks" dxfId="4" priority="83">
      <formula>LEN(TRIM(L131))=0</formula>
    </cfRule>
  </conditionalFormatting>
  <conditionalFormatting sqref="L177">
    <cfRule type="containsBlanks" dxfId="3" priority="89">
      <formula>LEN(TRIM(L177))=0</formula>
    </cfRule>
  </conditionalFormatting>
  <conditionalFormatting sqref="L199">
    <cfRule type="containsBlanks" dxfId="2" priority="98">
      <formula>LEN(TRIM(L199))=0</formula>
    </cfRule>
  </conditionalFormatting>
  <conditionalFormatting sqref="L204:L206">
    <cfRule type="containsBlanks" dxfId="1" priority="55">
      <formula>LEN(TRIM(L204))=0</formula>
    </cfRule>
  </conditionalFormatting>
  <conditionalFormatting sqref="Y16 Y18 Y20:Y57 Y59 Y61:Y64 Y66:Y69 Y73:Y83 Y85:Y86 Y124:Y203 Y206:Y210 Y213:Y221">
    <cfRule type="expression" dxfId="0" priority="117">
      <formula>Y16&lt;$AB$11</formula>
    </cfRule>
  </conditionalFormatting>
  <dataValidations count="1">
    <dataValidation type="list" allowBlank="1" showInputMessage="1" showErrorMessage="1" sqref="J37 J41:J43 J28:J29 J20:J25 J16 J18 J207 J210:J221 J154:J162 J166:J194 J197:J205 J33:J34 J45:J84 J128:J151 J87:J125" xr:uid="{A3AA3ED2-ACA7-47AC-A1D6-7039262239F3}">
      <formula1>"Obra, Equipamiento, Diseño, Terreno"</formula1>
    </dataValidation>
  </dataValidations>
  <printOptions horizontalCentered="1"/>
  <pageMargins left="0.11811023622047245" right="0.11811023622047245" top="0.35433070866141736" bottom="0.35433070866141736" header="0.11811023622047245" footer="0.11811023622047245"/>
  <pageSetup paperSize="5" scale="52" fitToHeight="0" orientation="landscape" r:id="rId1"/>
  <headerFooter>
    <oddFooter>&amp;LDescripción de Proyectos MIVHED año 2024&amp;CMIVHED&amp;R&amp;P de &amp;N</oddFooter>
  </headerFooter>
  <rowBreaks count="11" manualBreakCount="11">
    <brk id="23" min="1" max="24" man="1"/>
    <brk id="29" min="1" max="24" man="1"/>
    <brk id="48" min="1" max="24" man="1"/>
    <brk id="55" min="1" max="24" man="1"/>
    <brk id="73" min="1" max="24" man="1"/>
    <brk id="92" min="1" max="24" man="1"/>
    <brk id="130" min="1" max="24" man="1"/>
    <brk id="142" min="1" max="24" man="1"/>
    <brk id="156" min="1" max="24" man="1"/>
    <brk id="198" min="1" max="24" man="1"/>
    <brk id="217" min="1" max="2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af3ffa-373d-438c-95a9-0d121ffd0561">
      <Terms xmlns="http://schemas.microsoft.com/office/infopath/2007/PartnerControls"/>
    </lcf76f155ced4ddcb4097134ff3c332f>
    <TaxCatchAll xmlns="e8aac882-6a09-450d-b22e-4c84c95a668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9CE1B7778FCD47A11F05068CD07598" ma:contentTypeVersion="18" ma:contentTypeDescription="Create a new document." ma:contentTypeScope="" ma:versionID="2b12e1275488ab13fddb9803bb23c651">
  <xsd:schema xmlns:xsd="http://www.w3.org/2001/XMLSchema" xmlns:xs="http://www.w3.org/2001/XMLSchema" xmlns:p="http://schemas.microsoft.com/office/2006/metadata/properties" xmlns:ns2="f5af3ffa-373d-438c-95a9-0d121ffd0561" xmlns:ns3="e8aac882-6a09-450d-b22e-4c84c95a6680" targetNamespace="http://schemas.microsoft.com/office/2006/metadata/properties" ma:root="true" ma:fieldsID="2747f910b0b71675e3df31232615306d" ns2:_="" ns3:_="">
    <xsd:import namespace="f5af3ffa-373d-438c-95a9-0d121ffd0561"/>
    <xsd:import namespace="e8aac882-6a09-450d-b22e-4c84c95a66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3ffa-373d-438c-95a9-0d121ffd0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e3c4af-e562-4eab-9a65-754e008ae8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aac882-6a09-450d-b22e-4c84c95a66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bf7c003-a48f-4e94-a054-0cf6225be312}" ma:internalName="TaxCatchAll" ma:showField="CatchAllData" ma:web="e8aac882-6a09-450d-b22e-4c84c95a66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EF6061-2D68-47E0-AB61-0ADEE7BE4B39}">
  <ds:schemaRefs>
    <ds:schemaRef ds:uri="http://schemas.openxmlformats.org/package/2006/metadata/core-properties"/>
    <ds:schemaRef ds:uri="http://purl.org/dc/terms/"/>
    <ds:schemaRef ds:uri="f5af3ffa-373d-438c-95a9-0d121ffd0561"/>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 ds:uri="e8aac882-6a09-450d-b22e-4c84c95a6680"/>
    <ds:schemaRef ds:uri="http://www.w3.org/XML/1998/namespace"/>
  </ds:schemaRefs>
</ds:datastoreItem>
</file>

<file path=customXml/itemProps2.xml><?xml version="1.0" encoding="utf-8"?>
<ds:datastoreItem xmlns:ds="http://schemas.openxmlformats.org/officeDocument/2006/customXml" ds:itemID="{B1BF4F4D-04D1-46AB-8FA9-701526C8794F}">
  <ds:schemaRefs>
    <ds:schemaRef ds:uri="http://schemas.microsoft.com/sharepoint/v3/contenttype/forms"/>
  </ds:schemaRefs>
</ds:datastoreItem>
</file>

<file path=customXml/itemProps3.xml><?xml version="1.0" encoding="utf-8"?>
<ds:datastoreItem xmlns:ds="http://schemas.openxmlformats.org/officeDocument/2006/customXml" ds:itemID="{C7FE6C10-C327-4B27-9F9D-933A2F615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f3ffa-373d-438c-95a9-0d121ffd0561"/>
    <ds:schemaRef ds:uri="e8aac882-6a09-450d-b22e-4c84c95a66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Descrip.Proy.2025-MIVHED</vt:lpstr>
      <vt:lpstr>'Descrip.Proy.2025-MIVHED'!Área_de_impresión</vt:lpstr>
      <vt:lpstr>'Descrip.Proy.2025-MIVHED'!Títulos_a_imprimir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Cristina Berroa Castillo</dc:creator>
  <cp:keywords/>
  <dc:description/>
  <cp:lastModifiedBy>Yonuery De La Cruz Espinosa</cp:lastModifiedBy>
  <cp:revision/>
  <cp:lastPrinted>2025-01-09T15:47:14Z</cp:lastPrinted>
  <dcterms:created xsi:type="dcterms:W3CDTF">2022-03-28T18:09:55Z</dcterms:created>
  <dcterms:modified xsi:type="dcterms:W3CDTF">2025-02-04T18:58:39Z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0x010100DF9CE1B7778FCD47A11F05068CD07598</vt:lpwstr>
  </property>
  <property fmtid="{D5CDD505-2E9C-101B-9397-08002B2CF9AE}" pid="3" name="MediaServiceImageTags">
    <vt:lpwstr/>
  </property>
</Properties>
</file>