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05\"/>
    </mc:Choice>
  </mc:AlternateContent>
  <xr:revisionPtr revIDLastSave="0" documentId="13_ncr:1_{B6440893-30FC-4E4F-8B18-2942187B9B31}" xr6:coauthVersionLast="47" xr6:coauthVersionMax="47" xr10:uidLastSave="{00000000-0000-0000-0000-000000000000}"/>
  <bookViews>
    <workbookView xWindow="0" yWindow="1620" windowWidth="28800" windowHeight="13980" xr2:uid="{F2A9D4E6-1934-48D7-8B88-D3FEBA5FA077}"/>
  </bookViews>
  <sheets>
    <sheet name="Ejecución Pres. mayo 2023" sheetId="1" r:id="rId1"/>
    <sheet name="P1 Ejecucion  (2)" sheetId="2" state="hidden" r:id="rId2"/>
  </sheets>
  <externalReferences>
    <externalReference r:id="rId3"/>
  </externalReferences>
  <definedNames>
    <definedName name="_xlnm._FilterDatabase" localSheetId="1" hidden="1">'P1 Ejecucion  (2)'!$B$8:$O$84</definedName>
    <definedName name="_xlnm.Print_Area" localSheetId="0">'Ejecución Pres. mayo 2023'!$B$1:$O$97</definedName>
    <definedName name="_xlnm.Print_Area" localSheetId="1">'P1 Ejecucion  (2)'!$B$1:$O$97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65" i="2"/>
  <c r="O66" i="2"/>
  <c r="O29" i="2"/>
  <c r="O31" i="2"/>
  <c r="O30" i="2"/>
  <c r="G82" i="2"/>
  <c r="O81" i="2"/>
  <c r="G79" i="2"/>
  <c r="O78" i="2"/>
  <c r="G76" i="2"/>
  <c r="O72" i="2"/>
  <c r="O73" i="2"/>
  <c r="O74" i="2"/>
  <c r="O75" i="2"/>
  <c r="G70" i="2"/>
  <c r="O68" i="2"/>
  <c r="O55" i="2"/>
  <c r="O56" i="2"/>
  <c r="O57" i="2"/>
  <c r="O58" i="2"/>
  <c r="O60" i="2"/>
  <c r="O53" i="2"/>
  <c r="O48" i="2"/>
  <c r="O49" i="2"/>
  <c r="O51" i="2"/>
  <c r="O39" i="2"/>
  <c r="O40" i="2"/>
  <c r="O41" i="2"/>
  <c r="O42" i="2"/>
  <c r="O43" i="2"/>
  <c r="O32" i="2"/>
  <c r="O33" i="2"/>
  <c r="O27" i="2"/>
  <c r="G25" i="2"/>
  <c r="O25" i="2" s="1"/>
  <c r="G19" i="2"/>
  <c r="G20" i="2"/>
  <c r="O20" i="2" s="1"/>
  <c r="G21" i="2"/>
  <c r="O21" i="2" s="1"/>
  <c r="G22" i="2"/>
  <c r="O22" i="2" s="1"/>
  <c r="G23" i="2"/>
  <c r="O23" i="2" s="1"/>
  <c r="G24" i="2"/>
  <c r="O24" i="2" s="1"/>
  <c r="G18" i="2"/>
  <c r="N82" i="2"/>
  <c r="M82" i="2"/>
  <c r="L82" i="2"/>
  <c r="K82" i="2"/>
  <c r="J82" i="2"/>
  <c r="I82" i="2"/>
  <c r="H82" i="2"/>
  <c r="F82" i="2"/>
  <c r="E82" i="2"/>
  <c r="D82" i="2"/>
  <c r="C82" i="2"/>
  <c r="N79" i="2"/>
  <c r="M79" i="2"/>
  <c r="L79" i="2"/>
  <c r="K79" i="2"/>
  <c r="J79" i="2"/>
  <c r="I79" i="2"/>
  <c r="H79" i="2"/>
  <c r="F79" i="2"/>
  <c r="E79" i="2"/>
  <c r="D79" i="2"/>
  <c r="C79" i="2"/>
  <c r="N76" i="2"/>
  <c r="M76" i="2"/>
  <c r="L76" i="2"/>
  <c r="K76" i="2"/>
  <c r="J76" i="2"/>
  <c r="I76" i="2"/>
  <c r="H76" i="2"/>
  <c r="F76" i="2"/>
  <c r="E76" i="2"/>
  <c r="D76" i="2"/>
  <c r="C76" i="2"/>
  <c r="N70" i="2"/>
  <c r="M70" i="2"/>
  <c r="L70" i="2"/>
  <c r="K70" i="2"/>
  <c r="J70" i="2"/>
  <c r="I70" i="2"/>
  <c r="H70" i="2"/>
  <c r="F70" i="2"/>
  <c r="E70" i="2"/>
  <c r="D70" i="2"/>
  <c r="C70" i="2"/>
  <c r="O69" i="2"/>
  <c r="N67" i="2"/>
  <c r="M67" i="2"/>
  <c r="L67" i="2"/>
  <c r="K67" i="2"/>
  <c r="J67" i="2"/>
  <c r="I67" i="2"/>
  <c r="H67" i="2"/>
  <c r="G67" i="2"/>
  <c r="F67" i="2"/>
  <c r="E67" i="2"/>
  <c r="D67" i="2"/>
  <c r="C67" i="2"/>
  <c r="O64" i="2"/>
  <c r="N62" i="2"/>
  <c r="M62" i="2"/>
  <c r="L62" i="2"/>
  <c r="K62" i="2"/>
  <c r="J62" i="2"/>
  <c r="I62" i="2"/>
  <c r="H62" i="2"/>
  <c r="F62" i="2"/>
  <c r="E62" i="2"/>
  <c r="D62" i="2"/>
  <c r="C62" i="2"/>
  <c r="O61" i="2"/>
  <c r="O59" i="2"/>
  <c r="O54" i="2"/>
  <c r="N52" i="2"/>
  <c r="M52" i="2"/>
  <c r="L52" i="2"/>
  <c r="K52" i="2"/>
  <c r="J52" i="2"/>
  <c r="I52" i="2"/>
  <c r="H52" i="2"/>
  <c r="F52" i="2"/>
  <c r="E52" i="2"/>
  <c r="D52" i="2"/>
  <c r="C52" i="2"/>
  <c r="O50" i="2"/>
  <c r="O47" i="2"/>
  <c r="N45" i="2"/>
  <c r="M45" i="2"/>
  <c r="L45" i="2"/>
  <c r="K45" i="2"/>
  <c r="J45" i="2"/>
  <c r="I45" i="2"/>
  <c r="H45" i="2"/>
  <c r="F45" i="2"/>
  <c r="E45" i="2"/>
  <c r="D45" i="2"/>
  <c r="C45" i="2"/>
  <c r="O44" i="2"/>
  <c r="O38" i="2"/>
  <c r="N36" i="2"/>
  <c r="M36" i="2"/>
  <c r="L36" i="2"/>
  <c r="K36" i="2"/>
  <c r="J36" i="2"/>
  <c r="I36" i="2"/>
  <c r="H36" i="2"/>
  <c r="F36" i="2"/>
  <c r="E36" i="2"/>
  <c r="D36" i="2"/>
  <c r="C36" i="2"/>
  <c r="O35" i="2"/>
  <c r="O34" i="2"/>
  <c r="O28" i="2"/>
  <c r="N26" i="2"/>
  <c r="M26" i="2"/>
  <c r="L26" i="2"/>
  <c r="K26" i="2"/>
  <c r="J26" i="2"/>
  <c r="I26" i="2"/>
  <c r="H26" i="2"/>
  <c r="F26" i="2"/>
  <c r="E26" i="2"/>
  <c r="D26" i="2"/>
  <c r="C26" i="2"/>
  <c r="O19" i="2"/>
  <c r="O17" i="2"/>
  <c r="N16" i="2"/>
  <c r="M16" i="2"/>
  <c r="L16" i="2"/>
  <c r="K16" i="2"/>
  <c r="J16" i="2"/>
  <c r="I16" i="2"/>
  <c r="H16" i="2"/>
  <c r="F16" i="2"/>
  <c r="E16" i="2"/>
  <c r="D16" i="2"/>
  <c r="C16" i="2"/>
  <c r="O15" i="2"/>
  <c r="O14" i="2"/>
  <c r="O13" i="2"/>
  <c r="O12" i="2"/>
  <c r="O11" i="2"/>
  <c r="N10" i="2"/>
  <c r="M10" i="2"/>
  <c r="L10" i="2"/>
  <c r="K10" i="2"/>
  <c r="J10" i="2"/>
  <c r="I10" i="2"/>
  <c r="H10" i="2"/>
  <c r="G10" i="2"/>
  <c r="F10" i="2"/>
  <c r="E10" i="2"/>
  <c r="D10" i="2"/>
  <c r="C10" i="2"/>
  <c r="O20" i="1"/>
  <c r="O21" i="1"/>
  <c r="O22" i="1"/>
  <c r="O24" i="1"/>
  <c r="O18" i="1"/>
  <c r="O83" i="1"/>
  <c r="N82" i="1"/>
  <c r="M82" i="1"/>
  <c r="L82" i="1"/>
  <c r="K82" i="1"/>
  <c r="J82" i="1"/>
  <c r="I82" i="1"/>
  <c r="H82" i="1"/>
  <c r="G82" i="1"/>
  <c r="F82" i="1"/>
  <c r="E82" i="1"/>
  <c r="D82" i="1"/>
  <c r="C82" i="1"/>
  <c r="O81" i="1"/>
  <c r="O80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O78" i="1"/>
  <c r="O77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O69" i="1"/>
  <c r="O68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O66" i="1"/>
  <c r="O65" i="1"/>
  <c r="O64" i="1"/>
  <c r="O63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O61" i="1"/>
  <c r="O60" i="1"/>
  <c r="O59" i="1"/>
  <c r="O58" i="1"/>
  <c r="O57" i="1"/>
  <c r="O56" i="1"/>
  <c r="O55" i="1"/>
  <c r="O54" i="1"/>
  <c r="O53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O50" i="1"/>
  <c r="O49" i="1"/>
  <c r="O48" i="1"/>
  <c r="O47" i="1"/>
  <c r="O46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O43" i="1"/>
  <c r="O42" i="1"/>
  <c r="O41" i="1"/>
  <c r="O40" i="1"/>
  <c r="O39" i="1"/>
  <c r="O38" i="1"/>
  <c r="O37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O34" i="1"/>
  <c r="O33" i="1"/>
  <c r="O32" i="1"/>
  <c r="O31" i="1"/>
  <c r="O30" i="1"/>
  <c r="O29" i="1"/>
  <c r="O28" i="1"/>
  <c r="O27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O23" i="1"/>
  <c r="O19" i="1"/>
  <c r="O17" i="1"/>
  <c r="N16" i="1"/>
  <c r="M16" i="1"/>
  <c r="L16" i="1"/>
  <c r="K16" i="1"/>
  <c r="J16" i="1"/>
  <c r="I16" i="1"/>
  <c r="H16" i="1"/>
  <c r="F16" i="1"/>
  <c r="E16" i="1"/>
  <c r="D16" i="1"/>
  <c r="C16" i="1"/>
  <c r="O15" i="1"/>
  <c r="O14" i="1"/>
  <c r="O13" i="1"/>
  <c r="O12" i="1"/>
  <c r="N10" i="1"/>
  <c r="M10" i="1"/>
  <c r="L10" i="1"/>
  <c r="K10" i="1"/>
  <c r="J10" i="1"/>
  <c r="I10" i="1"/>
  <c r="H10" i="1"/>
  <c r="G10" i="1"/>
  <c r="F10" i="1"/>
  <c r="E10" i="1"/>
  <c r="D10" i="1"/>
  <c r="C10" i="1"/>
  <c r="O83" i="2" l="1"/>
  <c r="O80" i="2"/>
  <c r="O77" i="2"/>
  <c r="O71" i="2"/>
  <c r="G62" i="2"/>
  <c r="O62" i="2" s="1"/>
  <c r="O63" i="2"/>
  <c r="G52" i="2"/>
  <c r="O52" i="2" s="1"/>
  <c r="G45" i="2"/>
  <c r="O46" i="2"/>
  <c r="G36" i="2"/>
  <c r="O36" i="2" s="1"/>
  <c r="O37" i="2"/>
  <c r="G26" i="2"/>
  <c r="O26" i="2" s="1"/>
  <c r="G16" i="2"/>
  <c r="O16" i="2" s="1"/>
  <c r="O18" i="2"/>
  <c r="D84" i="2"/>
  <c r="O79" i="2"/>
  <c r="F84" i="2"/>
  <c r="O67" i="2"/>
  <c r="O70" i="2"/>
  <c r="H84" i="2"/>
  <c r="O45" i="2"/>
  <c r="O76" i="2"/>
  <c r="I84" i="2"/>
  <c r="J84" i="2"/>
  <c r="K84" i="2"/>
  <c r="L84" i="2"/>
  <c r="M84" i="2"/>
  <c r="N84" i="2"/>
  <c r="O10" i="2"/>
  <c r="E84" i="2"/>
  <c r="C84" i="2"/>
  <c r="O82" i="2"/>
  <c r="G16" i="1"/>
  <c r="G84" i="1" s="1"/>
  <c r="O45" i="1"/>
  <c r="C84" i="1"/>
  <c r="O52" i="1"/>
  <c r="N84" i="1"/>
  <c r="O36" i="1"/>
  <c r="O26" i="1"/>
  <c r="H84" i="1"/>
  <c r="I84" i="1"/>
  <c r="M84" i="1"/>
  <c r="K84" i="1"/>
  <c r="F84" i="1"/>
  <c r="D84" i="1"/>
  <c r="E84" i="1"/>
  <c r="J84" i="1"/>
  <c r="O10" i="1"/>
  <c r="L84" i="1"/>
  <c r="O82" i="1"/>
  <c r="G84" i="2" l="1"/>
  <c r="O84" i="2"/>
  <c r="O16" i="1"/>
  <c r="O84" i="1" s="1"/>
</calcChain>
</file>

<file path=xl/sharedStrings.xml><?xml version="1.0" encoding="utf-8"?>
<sst xmlns="http://schemas.openxmlformats.org/spreadsheetml/2006/main" count="205" uniqueCount="176">
  <si>
    <t>0223 - Ministerio de la Vivienda, Hábitat y Edificaciones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</si>
  <si>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</si>
  <si>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</si>
  <si>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</si>
  <si>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</si>
  <si>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</si>
  <si>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</si>
  <si>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</si>
  <si>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</si>
  <si>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</si>
  <si>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</si>
  <si>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</si>
  <si>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</si>
  <si>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</si>
  <si>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</si>
  <si>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</si>
  <si>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</si>
  <si>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</si>
  <si>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</si>
  <si>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</si>
  <si>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</si>
  <si>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</si>
  <si>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</si>
  <si>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</si>
  <si>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</si>
  <si>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</si>
  <si>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</si>
  <si>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</si>
  <si>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</si>
  <si>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</si>
  <si>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</si>
  <si>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</si>
  <si>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</si>
  <si>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</si>
  <si>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</si>
  <si>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</si>
  <si>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</si>
  <si>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</si>
  <si>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</si>
  <si>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</si>
  <si>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</si>
  <si>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</si>
  <si>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</si>
  <si>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</si>
  <si>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</si>
  <si>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</si>
  <si>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</si>
  <si>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</si>
  <si>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</si>
  <si>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</si>
  <si>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</si>
  <si>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</si>
  <si>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</si>
  <si>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</si>
  <si>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</si>
  <si>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</si>
  <si>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</si>
  <si>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</si>
  <si>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</si>
  <si>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</si>
  <si>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</si>
  <si>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</si>
  <si>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</si>
  <si>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</si>
  <si>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</si>
  <si>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</si>
  <si>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</si>
  <si>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</si>
  <si>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</si>
  <si>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</si>
  <si>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</si>
  <si>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</si>
  <si>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</si>
  <si>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</si>
  <si>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</si>
  <si>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</si>
  <si>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</si>
  <si>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</si>
  <si>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2.9.3.1- INTERESES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</si>
  <si>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</si>
  <si>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</si>
  <si>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</si>
  <si>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</si>
  <si>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</si>
  <si>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</si>
  <si>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</si>
  <si>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</si>
  <si>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</si>
  <si>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</si>
  <si>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</si>
  <si>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</si>
  <si>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</si>
  <si>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</si>
  <si>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Giannina Méndez</t>
  </si>
  <si>
    <t>Ing. Juan Juliá Calac</t>
  </si>
  <si>
    <t>Depto. De Ejec. Presupuestaria</t>
  </si>
  <si>
    <t>Directora Financiera</t>
  </si>
  <si>
    <t>Viceministro adm. y financiero</t>
  </si>
  <si>
    <t>Lic. Lizzy Maxiel Martinez Amadis</t>
  </si>
  <si>
    <t>2.2.3-VIÁTICOS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</si>
  <si>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</si>
  <si>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</si>
  <si>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</si>
  <si>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</si>
  <si>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</si>
  <si>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2.2.1-SERVICIOS BÁSICOS</t>
  </si>
  <si>
    <t>2.2.2-PUBLICIDAD, IMPRESIÓN Y ENCUADERNACIÓN</t>
  </si>
  <si>
    <t>2.2-CONTRATACIÓN DE SERVICIOS</t>
  </si>
  <si>
    <t>0223-Ministerio de la Vivienda, Hábitat y Edificaciones</t>
  </si>
  <si>
    <t>2-GASTOS</t>
  </si>
  <si>
    <t>2.1-REMUNERACIONES Y CONTRIBUCIONES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</si>
  <si>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</si>
  <si>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</si>
  <si>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</si>
  <si>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</si>
  <si>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</si>
  <si>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</si>
  <si>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</si>
  <si>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</si>
  <si>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</si>
  <si>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</si>
  <si>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</si>
  <si>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</si>
  <si>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</si>
  <si>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</si>
  <si>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</si>
  <si>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</si>
  <si>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</si>
  <si>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</si>
  <si>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</si>
  <si>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</si>
  <si>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</si>
  <si>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</si>
  <si>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</si>
  <si>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</si>
  <si>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</si>
  <si>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</si>
  <si>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</si>
  <si>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</si>
  <si>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</si>
  <si>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</si>
  <si>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</si>
  <si>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</si>
  <si>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</si>
  <si>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</si>
  <si>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</si>
  <si>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</si>
  <si>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</si>
  <si>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</si>
  <si>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</si>
  <si>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</si>
  <si>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</si>
  <si>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</si>
  <si>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</si>
  <si>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</si>
  <si>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</si>
  <si>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</si>
  <si>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</si>
  <si>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</si>
  <si>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</si>
  <si>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</si>
  <si>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</si>
  <si>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</si>
  <si>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</si>
  <si>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</si>
  <si>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</si>
  <si>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</si>
  <si>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</si>
  <si>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</si>
  <si>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</si>
  <si>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</si>
  <si>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</si>
  <si>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</si>
  <si>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</si>
  <si>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Fuente: reporte del (SIGEF)</t>
  </si>
  <si>
    <t>Lic. Lizzy Maxiel Martínez Amadis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</si>
</sst>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43" fontId="3" fillId="4" borderId="0" xfId="1" applyFont="1" applyFill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43" fontId="7" fillId="0" borderId="0" xfId="1" applyFont="1" applyAlignment="1">
      <alignment horizontal="right"/>
    </xf>
    <xf numFmtId="43" fontId="0" fillId="0" borderId="5" xfId="1" applyFont="1" applyBorder="1"/>
    <xf numFmtId="164" fontId="0" fillId="0" borderId="0" xfId="0" applyNumberFormat="1" applyAlignment="1">
      <alignment vertical="center"/>
    </xf>
    <xf numFmtId="43" fontId="3" fillId="0" borderId="4" xfId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3" fontId="2" fillId="2" borderId="6" xfId="1" applyFont="1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8" xfId="0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3" fontId="0" fillId="0" borderId="0" xfId="1" applyFont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A1F24-9276-4BAD-BF3F-BBA9B4B7F4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7CA23B3-BDD9-46C9-9A6C-53C0AFF41265}"/>
            </a:ext>
          </a:extLst>
        </xdr:cNvPr>
        <xdr:cNvCxnSpPr/>
      </xdr:nvCxnSpPr>
      <xdr:spPr>
        <a:xfrm>
          <a:off x="1050192" y="19709423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3BC567E-04E2-46E7-915F-F138741FBA87}"/>
            </a:ext>
          </a:extLst>
        </xdr:cNvPr>
        <xdr:cNvCxnSpPr/>
      </xdr:nvCxnSpPr>
      <xdr:spPr>
        <a:xfrm>
          <a:off x="10514135" y="19709423"/>
          <a:ext cx="2991827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243684-E870-4036-99EB-438ED451E6F6}"/>
            </a:ext>
          </a:extLst>
        </xdr:cNvPr>
        <xdr:cNvCxnSpPr/>
      </xdr:nvCxnSpPr>
      <xdr:spPr>
        <a:xfrm>
          <a:off x="19558145" y="19217486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CA732E-3C92-4717-918F-BE761D3DDD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A7F4AC4-CC9B-4C12-AAC2-26A00D9B3CA3}"/>
            </a:ext>
          </a:extLst>
        </xdr:cNvPr>
        <xdr:cNvCxnSpPr/>
      </xdr:nvCxnSpPr>
      <xdr:spPr>
        <a:xfrm>
          <a:off x="1055077" y="19521854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17660A-F8DF-47D5-845E-6C13B2E9D149}"/>
            </a:ext>
          </a:extLst>
        </xdr:cNvPr>
        <xdr:cNvCxnSpPr/>
      </xdr:nvCxnSpPr>
      <xdr:spPr>
        <a:xfrm>
          <a:off x="4962525" y="19521854"/>
          <a:ext cx="2346325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B086D70-8D30-4AC1-B6C4-E380AC86016C}"/>
            </a:ext>
          </a:extLst>
        </xdr:cNvPr>
        <xdr:cNvCxnSpPr/>
      </xdr:nvCxnSpPr>
      <xdr:spPr>
        <a:xfrm>
          <a:off x="13366895" y="19569911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noyola/AppData/Local/Microsoft/Windows/INetCache/Content.Outlook/QBLOI3AV/EG004_00107008310_20230601084627_jueF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CCPCuenta"/>
      <sheetName val="Definicion"/>
    </sheetNames>
    <sheetDataSet>
      <sheetData sheetId="0">
        <row r="13">
          <cell r="B13" t="str">
            <v>2.2.1-SERVICIOS BÁSICOS</v>
          </cell>
          <cell r="C13">
            <v>17724177.75</v>
          </cell>
          <cell r="D13">
            <v>3554779.55</v>
          </cell>
          <cell r="E13">
            <v>2349520.61</v>
          </cell>
          <cell r="F13">
            <v>4557000.05</v>
          </cell>
          <cell r="G13">
            <v>2309054.7200000002</v>
          </cell>
          <cell r="H13">
            <v>4953822.82</v>
          </cell>
        </row>
        <row r="14">
          <cell r="B14" t="str">
            <v>2.2.2-PUBLICIDAD, IMPRESIÓN Y ENCUADERNACIÓN</v>
          </cell>
          <cell r="C14">
            <v>35819280.439999998</v>
          </cell>
          <cell r="D14">
            <v>1201670</v>
          </cell>
          <cell r="E14">
            <v>472000</v>
          </cell>
          <cell r="F14">
            <v>5900000</v>
          </cell>
          <cell r="G14">
            <v>24174138.440000001</v>
          </cell>
          <cell r="H14">
            <v>4071472</v>
          </cell>
        </row>
        <row r="15">
          <cell r="B15" t="str">
            <v>2.2.3-VIÁTICOS</v>
          </cell>
          <cell r="C15">
            <v>11901412</v>
          </cell>
          <cell r="D15">
            <v>862510</v>
          </cell>
          <cell r="E15">
            <v>2804030</v>
          </cell>
          <cell r="F15">
            <v>3394714.5</v>
          </cell>
          <cell r="G15">
            <v>2202645</v>
          </cell>
          <cell r="H15">
            <v>2637512.5</v>
          </cell>
        </row>
        <row r="16">
          <cell r="B16" t="str">
            <v>2.2.4-TRANSPORTE Y ALMACENAJE</v>
          </cell>
          <cell r="C16">
            <v>8537993.8000000007</v>
          </cell>
          <cell r="D16">
            <v>0</v>
          </cell>
          <cell r="E16">
            <v>3862937.3</v>
          </cell>
          <cell r="F16">
            <v>0</v>
          </cell>
          <cell r="G16">
            <v>4668306.5</v>
          </cell>
          <cell r="H16">
            <v>6750</v>
          </cell>
        </row>
        <row r="17">
          <cell r="B17" t="str">
            <v>2.2.5-ALQUILERES Y RENTAS</v>
          </cell>
          <cell r="C17">
            <v>78467530.530000001</v>
          </cell>
          <cell r="D17">
            <v>4996696.6500000004</v>
          </cell>
          <cell r="E17">
            <v>5302958.99</v>
          </cell>
          <cell r="F17">
            <v>5187251.3600000003</v>
          </cell>
          <cell r="G17">
            <v>48724606.619999997</v>
          </cell>
          <cell r="H17">
            <v>14256016.91</v>
          </cell>
        </row>
        <row r="18">
          <cell r="B18" t="str">
            <v>2.2.6-SEGUROS</v>
          </cell>
          <cell r="C18">
            <v>32726650.690000001</v>
          </cell>
          <cell r="D18">
            <v>2721953</v>
          </cell>
          <cell r="E18">
            <v>2583904.87</v>
          </cell>
          <cell r="F18">
            <v>20642786.559999999</v>
          </cell>
          <cell r="G18">
            <v>4064710.39</v>
          </cell>
          <cell r="H18">
            <v>2713295.87</v>
          </cell>
        </row>
        <row r="19">
          <cell r="B19" t="str">
            <v>2.2.7-SERVICIOS DE CONSERVACIÓN, REPARACIONES MENORES E INSTALACIONES TEMPORALES</v>
          </cell>
          <cell r="C19">
            <v>8010554.6200000001</v>
          </cell>
          <cell r="D19">
            <v>1503410.17</v>
          </cell>
          <cell r="E19">
            <v>461651.53</v>
          </cell>
          <cell r="F19">
            <v>1238995.1299999999</v>
          </cell>
          <cell r="G19">
            <v>3640166.04</v>
          </cell>
          <cell r="H19">
            <v>1166331.75</v>
          </cell>
        </row>
        <row r="20">
          <cell r="B20" t="str">
            <v>2.2.8-OTROS SERVICIOS NO INCLUIDOS EN CONCEPTOS ANTERIORES</v>
          </cell>
          <cell r="C20">
            <v>103299798.75</v>
          </cell>
          <cell r="D20">
            <v>1470211.56</v>
          </cell>
          <cell r="E20">
            <v>48417459.399999999</v>
          </cell>
          <cell r="F20">
            <v>3923080.26</v>
          </cell>
          <cell r="G20">
            <v>976331.98</v>
          </cell>
          <cell r="H20">
            <v>48512715.549999997</v>
          </cell>
        </row>
        <row r="21">
          <cell r="B21" t="str">
            <v>2.2.9-OTRAS CONTRATACIONES DE SERVICIOS</v>
          </cell>
          <cell r="C21">
            <v>12554077.279999999</v>
          </cell>
          <cell r="D21">
            <v>679733.1</v>
          </cell>
          <cell r="E21">
            <v>2701941.94</v>
          </cell>
          <cell r="F21">
            <v>4231968.8</v>
          </cell>
          <cell r="G21">
            <v>3283565.94</v>
          </cell>
          <cell r="H21">
            <v>1656867.5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24D8-1631-4F64-AFE3-0A36B7DAC7A8}">
  <sheetPr>
    <pageSetUpPr fitToPage="1"/>
  </sheetPr>
  <dimension ref="B3:Q95"/>
  <sheetViews>
    <sheetView showGridLines="0" tabSelected="1" view="pageBreakPreview" topLeftCell="A76" zoomScale="91" zoomScaleNormal="25" zoomScaleSheetLayoutView="91" workbookViewId="0">
      <selection activeCell="C88" sqref="C88"/>
    </sheetView>
  </sheetViews>
  <sheetFormatPr defaultColWidth="11.42578125" defaultRowHeight="15" x14ac:dyDescent="0.25"/>
  <cols>
    <col min="1" max="1" width="11.42578125" style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31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5" ht="15.75" x14ac:dyDescent="0.25">
      <c r="B4" s="33">
        <v>2023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2:15" ht="15.75" customHeight="1" x14ac:dyDescent="0.25">
      <c r="B5" s="35" t="s">
        <v>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5" ht="15.75" customHeight="1" x14ac:dyDescent="0.25">
      <c r="B6" s="36" t="s">
        <v>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18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200034740.10999998</v>
      </c>
      <c r="G10" s="7">
        <f t="shared" si="0"/>
        <v>129196508.25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>+SUM(C10:N10)</f>
        <v>686797579.63</v>
      </c>
    </row>
    <row r="11" spans="2:15" x14ac:dyDescent="0.2">
      <c r="B11" s="8" t="s">
        <v>19</v>
      </c>
      <c r="C11" s="9">
        <v>97712688.290000007</v>
      </c>
      <c r="D11" s="9">
        <v>96984483.260000005</v>
      </c>
      <c r="E11" s="9">
        <v>103202022.89</v>
      </c>
      <c r="F11" s="9">
        <v>102852596.87</v>
      </c>
      <c r="G11" s="9">
        <v>102949717.01000001</v>
      </c>
      <c r="H11" s="9">
        <v>0</v>
      </c>
      <c r="I11" s="9">
        <v>0</v>
      </c>
      <c r="J11" s="9">
        <v>0</v>
      </c>
      <c r="K11" s="10">
        <v>0</v>
      </c>
      <c r="L11" s="9">
        <v>0</v>
      </c>
      <c r="M11" s="9">
        <v>0</v>
      </c>
      <c r="N11" s="9">
        <v>0</v>
      </c>
      <c r="O11" s="9">
        <f>+SUM(C11:N11)</f>
        <v>503701508.31999999</v>
      </c>
    </row>
    <row r="12" spans="2:15" x14ac:dyDescent="0.2">
      <c r="B12" s="8" t="s">
        <v>20</v>
      </c>
      <c r="C12" s="9">
        <v>5088000</v>
      </c>
      <c r="D12" s="9">
        <v>5118000</v>
      </c>
      <c r="E12" s="9">
        <v>5068000</v>
      </c>
      <c r="F12" s="9">
        <v>81967160.450000003</v>
      </c>
      <c r="G12" s="9">
        <v>11053788.49</v>
      </c>
      <c r="H12" s="9">
        <v>0</v>
      </c>
      <c r="I12" s="9">
        <v>0</v>
      </c>
      <c r="J12" s="9">
        <v>0</v>
      </c>
      <c r="K12" s="10">
        <v>0</v>
      </c>
      <c r="L12" s="9">
        <v>0</v>
      </c>
      <c r="M12" s="9">
        <v>0</v>
      </c>
      <c r="N12" s="9">
        <v>0</v>
      </c>
      <c r="O12" s="9">
        <f t="shared" ref="O12:O77" si="1">+SUM(C12:N12)</f>
        <v>108294948.94</v>
      </c>
    </row>
    <row r="13" spans="2:15" x14ac:dyDescent="0.25">
      <c r="B13" s="8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103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5">
      <c r="B15" s="8" t="s">
        <v>104</v>
      </c>
      <c r="C15" s="9">
        <v>14764784.57</v>
      </c>
      <c r="D15" s="9">
        <v>14652102.560000001</v>
      </c>
      <c r="E15" s="9">
        <v>14976249.699999999</v>
      </c>
      <c r="F15" s="9">
        <v>15214982.789999999</v>
      </c>
      <c r="G15" s="9">
        <v>15193002.75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f t="shared" si="1"/>
        <v>74801122.370000005</v>
      </c>
    </row>
    <row r="16" spans="2:15" x14ac:dyDescent="0.25">
      <c r="B16" s="7" t="s">
        <v>107</v>
      </c>
      <c r="C16" s="7">
        <f>+SUM(C17:C25)</f>
        <v>15746696.120000001</v>
      </c>
      <c r="D16" s="7">
        <f t="shared" ref="D16:N16" si="2">+SUM(D17:D25)</f>
        <v>68715337.980000004</v>
      </c>
      <c r="E16" s="7">
        <f t="shared" si="2"/>
        <v>21466025.750000004</v>
      </c>
      <c r="F16" s="7">
        <f t="shared" si="2"/>
        <v>85875958.700000018</v>
      </c>
      <c r="G16" s="7">
        <f t="shared" si="2"/>
        <v>79974784.900000006</v>
      </c>
      <c r="H16" s="7">
        <f t="shared" si="2"/>
        <v>0</v>
      </c>
      <c r="I16" s="7">
        <f t="shared" si="2"/>
        <v>0</v>
      </c>
      <c r="J16" s="7">
        <f>+SUM(J17:J25)</f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>+SUM(C16:N16)</f>
        <v>271778803.45000005</v>
      </c>
    </row>
    <row r="17" spans="2:15" x14ac:dyDescent="0.2">
      <c r="B17" s="8" t="s">
        <v>22</v>
      </c>
      <c r="C17" s="9">
        <v>2656659.04</v>
      </c>
      <c r="D17" s="9">
        <v>3183702.18</v>
      </c>
      <c r="E17" s="9">
        <v>4481682.8600000003</v>
      </c>
      <c r="F17" s="10">
        <v>2151778.5499999998</v>
      </c>
      <c r="G17" s="9">
        <v>4953822.82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f t="shared" si="1"/>
        <v>17427645.450000003</v>
      </c>
    </row>
    <row r="18" spans="2:15" x14ac:dyDescent="0.2">
      <c r="B18" s="8" t="s">
        <v>23</v>
      </c>
      <c r="C18" s="9">
        <v>1201670</v>
      </c>
      <c r="D18" s="9">
        <v>472000</v>
      </c>
      <c r="E18" s="9">
        <v>0</v>
      </c>
      <c r="F18" s="10">
        <v>24174138.440000001</v>
      </c>
      <c r="G18" s="9">
        <v>4071472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f t="shared" si="1"/>
        <v>29919280.440000001</v>
      </c>
    </row>
    <row r="19" spans="2:15" x14ac:dyDescent="0.2">
      <c r="B19" s="8" t="s">
        <v>24</v>
      </c>
      <c r="C19" s="9">
        <v>862510</v>
      </c>
      <c r="D19" s="9">
        <v>1578685</v>
      </c>
      <c r="E19" s="9">
        <v>3394714.5</v>
      </c>
      <c r="F19" s="10">
        <v>2202645</v>
      </c>
      <c r="G19" s="9">
        <v>2637512.5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f t="shared" si="1"/>
        <v>10676067</v>
      </c>
    </row>
    <row r="20" spans="2:15" x14ac:dyDescent="0.2">
      <c r="B20" s="8" t="s">
        <v>25</v>
      </c>
      <c r="C20" s="9">
        <v>0</v>
      </c>
      <c r="D20" s="9">
        <v>3862937.3</v>
      </c>
      <c r="E20" s="9">
        <v>0</v>
      </c>
      <c r="F20" s="10">
        <v>4668306.5</v>
      </c>
      <c r="G20" s="9">
        <v>6750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f t="shared" si="1"/>
        <v>8537993.8000000007</v>
      </c>
    </row>
    <row r="21" spans="2:15" x14ac:dyDescent="0.2">
      <c r="B21" s="8" t="s">
        <v>26</v>
      </c>
      <c r="C21" s="9">
        <v>4996696.6500000004</v>
      </c>
      <c r="D21" s="9">
        <v>5302958.99</v>
      </c>
      <c r="E21" s="9">
        <v>5233762.3099999996</v>
      </c>
      <c r="F21" s="10">
        <v>47398883.960000001</v>
      </c>
      <c r="G21" s="9">
        <v>14256016.91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 t="shared" si="1"/>
        <v>77188318.819999993</v>
      </c>
    </row>
    <row r="22" spans="2:15" x14ac:dyDescent="0.2">
      <c r="B22" s="8" t="s">
        <v>27</v>
      </c>
      <c r="C22" s="9">
        <v>2553395.6</v>
      </c>
      <c r="D22" s="9">
        <v>2583904.87</v>
      </c>
      <c r="E22" s="9">
        <v>2772314.4</v>
      </c>
      <c r="F22" s="10">
        <v>2675310.5099999998</v>
      </c>
      <c r="G22" s="9">
        <v>2713295.87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f t="shared" si="1"/>
        <v>13298221.25</v>
      </c>
    </row>
    <row r="23" spans="2:15" x14ac:dyDescent="0.2">
      <c r="B23" s="8" t="s">
        <v>28</v>
      </c>
      <c r="C23" s="9">
        <v>1491020.17</v>
      </c>
      <c r="D23" s="9">
        <v>446548.3</v>
      </c>
      <c r="E23" s="9">
        <v>1222890.53</v>
      </c>
      <c r="F23" s="10">
        <v>764819.56</v>
      </c>
      <c r="G23" s="9">
        <v>1166331.75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f t="shared" si="1"/>
        <v>5091610.3100000005</v>
      </c>
    </row>
    <row r="24" spans="2:15" x14ac:dyDescent="0.2">
      <c r="B24" s="8" t="s">
        <v>29</v>
      </c>
      <c r="C24" s="9">
        <v>1305011.56</v>
      </c>
      <c r="D24" s="9">
        <v>48582659.399999999</v>
      </c>
      <c r="E24" s="9">
        <v>625236.35</v>
      </c>
      <c r="F24" s="10">
        <v>738675.98</v>
      </c>
      <c r="G24" s="9">
        <v>48512715.549999997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f t="shared" si="1"/>
        <v>99764298.840000004</v>
      </c>
    </row>
    <row r="25" spans="2:15" x14ac:dyDescent="0.2">
      <c r="B25" s="8" t="s">
        <v>30</v>
      </c>
      <c r="C25" s="9">
        <v>679733.1</v>
      </c>
      <c r="D25" s="9">
        <v>2701941.94</v>
      </c>
      <c r="E25" s="9">
        <v>3735424.8</v>
      </c>
      <c r="F25" s="10">
        <v>1101400.2</v>
      </c>
      <c r="G25" s="9">
        <v>1656867.5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f t="shared" si="1"/>
        <v>9875367.5399999991</v>
      </c>
    </row>
    <row r="26" spans="2:15" x14ac:dyDescent="0.25">
      <c r="B26" s="7" t="s">
        <v>31</v>
      </c>
      <c r="C26" s="7">
        <f>+SUM(C27:C35)</f>
        <v>8128851.8300000001</v>
      </c>
      <c r="D26" s="7">
        <f t="shared" ref="D26:N26" si="3">+SUM(D27:D35)</f>
        <v>19934879.670000002</v>
      </c>
      <c r="E26" s="7">
        <f t="shared" si="3"/>
        <v>21265928.98</v>
      </c>
      <c r="F26" s="7">
        <f t="shared" si="3"/>
        <v>49105778.449999996</v>
      </c>
      <c r="G26" s="7">
        <f t="shared" si="3"/>
        <v>11401823.83</v>
      </c>
      <c r="H26" s="7">
        <f t="shared" si="3"/>
        <v>0</v>
      </c>
      <c r="I26" s="7">
        <f t="shared" si="3"/>
        <v>0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>+SUM(M27:M35)</f>
        <v>0</v>
      </c>
      <c r="N26" s="7">
        <f t="shared" si="3"/>
        <v>0</v>
      </c>
      <c r="O26" s="7">
        <f>+SUM(C26:N26)</f>
        <v>109837262.76000001</v>
      </c>
    </row>
    <row r="27" spans="2:15" x14ac:dyDescent="0.2">
      <c r="B27" s="8" t="s">
        <v>32</v>
      </c>
      <c r="C27" s="9">
        <v>34215</v>
      </c>
      <c r="D27" s="9">
        <v>12019035.24</v>
      </c>
      <c r="E27" s="9">
        <v>5511261.3700000001</v>
      </c>
      <c r="F27" s="10">
        <v>43076486.649999999</v>
      </c>
      <c r="G27" s="9">
        <v>58650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f t="shared" si="1"/>
        <v>60699648.259999998</v>
      </c>
    </row>
    <row r="28" spans="2:15" x14ac:dyDescent="0.2">
      <c r="B28" s="8" t="s">
        <v>33</v>
      </c>
      <c r="C28" s="9">
        <v>10325</v>
      </c>
      <c r="D28" s="9">
        <v>75048</v>
      </c>
      <c r="E28" s="9">
        <v>76700</v>
      </c>
      <c r="F28" s="10">
        <v>553656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f t="shared" si="1"/>
        <v>715729</v>
      </c>
    </row>
    <row r="29" spans="2:15" x14ac:dyDescent="0.2">
      <c r="B29" s="8" t="s">
        <v>34</v>
      </c>
      <c r="C29" s="9">
        <v>0</v>
      </c>
      <c r="D29" s="9">
        <v>0</v>
      </c>
      <c r="E29" s="9">
        <v>0</v>
      </c>
      <c r="F29" s="10">
        <v>315719.92</v>
      </c>
      <c r="G29" s="9">
        <v>1359042.5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f t="shared" si="1"/>
        <v>1674762.42</v>
      </c>
    </row>
    <row r="30" spans="2:15" x14ac:dyDescent="0.25">
      <c r="B30" s="8" t="s">
        <v>35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f t="shared" si="1"/>
        <v>42243.4</v>
      </c>
    </row>
    <row r="31" spans="2:15" x14ac:dyDescent="0.25">
      <c r="B31" s="8" t="s">
        <v>36</v>
      </c>
      <c r="C31" s="9">
        <v>194045.81</v>
      </c>
      <c r="D31" s="9">
        <v>0</v>
      </c>
      <c r="E31" s="9">
        <v>0</v>
      </c>
      <c r="F31" s="9">
        <v>0</v>
      </c>
      <c r="G31" s="9">
        <v>1097872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f t="shared" si="1"/>
        <v>1291917.81</v>
      </c>
    </row>
    <row r="32" spans="2:15" x14ac:dyDescent="0.2">
      <c r="B32" s="8" t="s">
        <v>37</v>
      </c>
      <c r="C32" s="9">
        <v>3041166.72</v>
      </c>
      <c r="D32" s="9">
        <v>6621662.4199999999</v>
      </c>
      <c r="E32" s="9">
        <v>11806693.109999999</v>
      </c>
      <c r="F32" s="10">
        <v>3191219.75</v>
      </c>
      <c r="G32" s="9">
        <v>6834887.75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f t="shared" si="1"/>
        <v>31495629.75</v>
      </c>
    </row>
    <row r="33" spans="2:15" x14ac:dyDescent="0.2">
      <c r="B33" s="8" t="s">
        <v>38</v>
      </c>
      <c r="C33" s="9">
        <v>812999</v>
      </c>
      <c r="D33" s="9">
        <v>877211.61</v>
      </c>
      <c r="E33" s="9">
        <v>962983.53</v>
      </c>
      <c r="F33" s="10">
        <v>927908.12</v>
      </c>
      <c r="G33" s="9">
        <v>1202387.45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f t="shared" si="1"/>
        <v>4783489.71</v>
      </c>
    </row>
    <row r="34" spans="2:15" x14ac:dyDescent="0.25">
      <c r="B34" s="8" t="s">
        <v>39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">
      <c r="B35" s="8" t="s">
        <v>40</v>
      </c>
      <c r="C35" s="9">
        <v>4036100.3</v>
      </c>
      <c r="D35" s="9">
        <v>299679</v>
      </c>
      <c r="E35" s="9">
        <v>2908290.97</v>
      </c>
      <c r="F35" s="10">
        <v>1040788.01</v>
      </c>
      <c r="G35" s="9">
        <v>848984.13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f t="shared" si="1"/>
        <v>9133842.4100000001</v>
      </c>
    </row>
    <row r="36" spans="2:15" x14ac:dyDescent="0.25">
      <c r="B36" s="7" t="s">
        <v>41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900000</v>
      </c>
      <c r="H36" s="7">
        <f t="shared" si="4"/>
        <v>0</v>
      </c>
      <c r="I36" s="7">
        <f t="shared" si="4"/>
        <v>0</v>
      </c>
      <c r="J36" s="7">
        <f t="shared" si="4"/>
        <v>0</v>
      </c>
      <c r="K36" s="7">
        <f t="shared" si="4"/>
        <v>0</v>
      </c>
      <c r="L36" s="7">
        <f t="shared" si="4"/>
        <v>0</v>
      </c>
      <c r="M36" s="7">
        <f t="shared" si="4"/>
        <v>0</v>
      </c>
      <c r="N36" s="7">
        <f t="shared" si="4"/>
        <v>0</v>
      </c>
      <c r="O36" s="7">
        <f>+SUM(C36:N36)</f>
        <v>1800000</v>
      </c>
    </row>
    <row r="37" spans="2:15" x14ac:dyDescent="0.25">
      <c r="B37" s="8" t="s">
        <v>42</v>
      </c>
      <c r="C37" s="9">
        <v>0</v>
      </c>
      <c r="D37" s="9">
        <v>0</v>
      </c>
      <c r="E37" s="9">
        <v>900000</v>
      </c>
      <c r="F37" s="9">
        <v>0</v>
      </c>
      <c r="G37" s="9">
        <v>900000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11">
        <v>0</v>
      </c>
      <c r="O37" s="9">
        <f t="shared" si="1"/>
        <v>1800000</v>
      </c>
    </row>
    <row r="38" spans="2:15" x14ac:dyDescent="0.25">
      <c r="B38" s="8" t="s">
        <v>43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si="1"/>
        <v>0</v>
      </c>
    </row>
    <row r="39" spans="2:15" x14ac:dyDescent="0.25">
      <c r="B39" s="8" t="s">
        <v>44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2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45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2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46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2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47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2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48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2"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49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2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50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1041699503</v>
      </c>
      <c r="G45" s="7">
        <f t="shared" si="5"/>
        <v>177256939</v>
      </c>
      <c r="H45" s="7">
        <f t="shared" si="5"/>
        <v>0</v>
      </c>
      <c r="I45" s="7">
        <f t="shared" si="5"/>
        <v>0</v>
      </c>
      <c r="J45" s="7">
        <f t="shared" si="5"/>
        <v>0</v>
      </c>
      <c r="K45" s="7">
        <f t="shared" si="5"/>
        <v>0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2635956442</v>
      </c>
    </row>
    <row r="46" spans="2:15" x14ac:dyDescent="0.25">
      <c r="B46" s="8" t="s">
        <v>51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2"/>
      <c r="L46" s="9"/>
      <c r="M46" s="9">
        <v>0</v>
      </c>
      <c r="N46" s="9"/>
      <c r="O46" s="9">
        <f t="shared" si="1"/>
        <v>0</v>
      </c>
    </row>
    <row r="47" spans="2:15" x14ac:dyDescent="0.25">
      <c r="B47" s="8" t="s">
        <v>52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2"/>
      <c r="L47" s="9"/>
      <c r="M47" s="9">
        <v>0</v>
      </c>
      <c r="N47" s="9"/>
      <c r="O47" s="9">
        <f t="shared" si="1"/>
        <v>0</v>
      </c>
    </row>
    <row r="48" spans="2:15" x14ac:dyDescent="0.25">
      <c r="B48" s="8" t="s">
        <v>53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2"/>
      <c r="L48" s="9"/>
      <c r="M48" s="9">
        <v>0</v>
      </c>
      <c r="N48" s="9"/>
      <c r="O48" s="9">
        <f t="shared" si="1"/>
        <v>0</v>
      </c>
    </row>
    <row r="49" spans="2:15" x14ac:dyDescent="0.2">
      <c r="B49" s="8" t="s">
        <v>54</v>
      </c>
      <c r="C49" s="9">
        <v>0</v>
      </c>
      <c r="D49" s="9">
        <v>1017000000</v>
      </c>
      <c r="E49" s="9">
        <v>400000000</v>
      </c>
      <c r="F49" s="10">
        <v>1041699503</v>
      </c>
      <c r="G49" s="9">
        <v>177256939</v>
      </c>
      <c r="H49" s="9">
        <v>0</v>
      </c>
      <c r="I49" s="9">
        <v>0</v>
      </c>
      <c r="J49" s="9">
        <v>0</v>
      </c>
      <c r="K49" s="12"/>
      <c r="L49" s="9"/>
      <c r="M49" s="9">
        <v>0</v>
      </c>
      <c r="N49" s="9"/>
      <c r="O49" s="9">
        <f t="shared" si="1"/>
        <v>2635956442</v>
      </c>
    </row>
    <row r="50" spans="2:15" x14ac:dyDescent="0.25">
      <c r="B50" s="8" t="s">
        <v>55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2"/>
      <c r="L50" s="9"/>
      <c r="M50" s="9">
        <v>0</v>
      </c>
      <c r="N50" s="9"/>
      <c r="O50" s="9">
        <f t="shared" si="1"/>
        <v>0</v>
      </c>
    </row>
    <row r="51" spans="2:15" x14ac:dyDescent="0.25">
      <c r="B51" s="8" t="s">
        <v>56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2"/>
      <c r="L51" s="9"/>
      <c r="M51" s="9">
        <v>0</v>
      </c>
      <c r="N51" s="9"/>
      <c r="O51" s="9">
        <f t="shared" si="1"/>
        <v>0</v>
      </c>
    </row>
    <row r="52" spans="2:15" x14ac:dyDescent="0.25">
      <c r="B52" s="7" t="s">
        <v>57</v>
      </c>
      <c r="C52" s="7">
        <f>+SUM(C53:C61)</f>
        <v>26113872.57</v>
      </c>
      <c r="D52" s="7">
        <f t="shared" ref="D52:N52" si="6">+SUM(D53:D61)</f>
        <v>164637547.81</v>
      </c>
      <c r="E52" s="7">
        <f t="shared" si="6"/>
        <v>44018972.480000004</v>
      </c>
      <c r="F52" s="7">
        <f t="shared" si="6"/>
        <v>231657779.67000002</v>
      </c>
      <c r="G52" s="7">
        <f t="shared" si="6"/>
        <v>239105598.58000001</v>
      </c>
      <c r="H52" s="7">
        <f t="shared" si="6"/>
        <v>0</v>
      </c>
      <c r="I52" s="7">
        <f t="shared" si="6"/>
        <v>0</v>
      </c>
      <c r="J52" s="7">
        <f t="shared" si="6"/>
        <v>0</v>
      </c>
      <c r="K52" s="7">
        <f t="shared" si="6"/>
        <v>0</v>
      </c>
      <c r="L52" s="7">
        <f t="shared" si="6"/>
        <v>0</v>
      </c>
      <c r="M52" s="7">
        <f t="shared" si="6"/>
        <v>0</v>
      </c>
      <c r="N52" s="7">
        <f t="shared" si="6"/>
        <v>0</v>
      </c>
      <c r="O52" s="7">
        <f>+SUM(C52:N52)</f>
        <v>705533771.11000001</v>
      </c>
    </row>
    <row r="53" spans="2:15" x14ac:dyDescent="0.2">
      <c r="B53" s="8" t="s">
        <v>58</v>
      </c>
      <c r="C53" s="9">
        <v>0</v>
      </c>
      <c r="D53" s="9">
        <v>0</v>
      </c>
      <c r="E53" s="9">
        <v>1870722.5</v>
      </c>
      <c r="F53" s="10">
        <v>3103964.24</v>
      </c>
      <c r="G53" s="9">
        <v>30021568.100000001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f t="shared" si="1"/>
        <v>34996254.840000004</v>
      </c>
    </row>
    <row r="54" spans="2:15" x14ac:dyDescent="0.25">
      <c r="B54" s="8" t="s">
        <v>59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12">
        <v>0</v>
      </c>
      <c r="K54" s="12">
        <v>0</v>
      </c>
      <c r="L54" s="9">
        <v>0</v>
      </c>
      <c r="M54" s="9">
        <v>0</v>
      </c>
      <c r="N54" s="9">
        <v>0</v>
      </c>
      <c r="O54" s="9">
        <f t="shared" si="1"/>
        <v>0</v>
      </c>
    </row>
    <row r="55" spans="2:15" x14ac:dyDescent="0.2">
      <c r="B55" s="8" t="s">
        <v>60</v>
      </c>
      <c r="C55" s="9">
        <v>0</v>
      </c>
      <c r="D55" s="9">
        <v>109103259.75</v>
      </c>
      <c r="E55" s="9">
        <v>36401675.219999999</v>
      </c>
      <c r="F55" s="10">
        <v>197290593.22</v>
      </c>
      <c r="G55" s="9">
        <v>187492950.5</v>
      </c>
      <c r="H55" s="9">
        <v>0</v>
      </c>
      <c r="I55" s="9">
        <v>0</v>
      </c>
      <c r="J55" s="12">
        <v>0</v>
      </c>
      <c r="K55" s="12">
        <v>0</v>
      </c>
      <c r="L55" s="9">
        <v>0</v>
      </c>
      <c r="M55" s="9">
        <v>0</v>
      </c>
      <c r="N55" s="9">
        <v>0</v>
      </c>
      <c r="O55" s="9">
        <f t="shared" si="1"/>
        <v>530288478.69</v>
      </c>
    </row>
    <row r="56" spans="2:15" x14ac:dyDescent="0.2">
      <c r="B56" s="8" t="s">
        <v>61</v>
      </c>
      <c r="C56" s="9">
        <v>25835965.010000002</v>
      </c>
      <c r="D56" s="9">
        <v>7553283.04</v>
      </c>
      <c r="E56" s="9">
        <v>0</v>
      </c>
      <c r="F56" s="10">
        <v>10838605</v>
      </c>
      <c r="G56" s="9">
        <v>0</v>
      </c>
      <c r="H56" s="9">
        <v>0</v>
      </c>
      <c r="I56" s="9">
        <v>0</v>
      </c>
      <c r="J56" s="12">
        <v>0</v>
      </c>
      <c r="K56" s="12">
        <v>0</v>
      </c>
      <c r="L56" s="9">
        <v>0</v>
      </c>
      <c r="M56" s="9">
        <v>0</v>
      </c>
      <c r="N56" s="9">
        <v>0</v>
      </c>
      <c r="O56" s="9">
        <f t="shared" si="1"/>
        <v>44227853.049999997</v>
      </c>
    </row>
    <row r="57" spans="2:15" x14ac:dyDescent="0.2">
      <c r="B57" s="8" t="s">
        <v>62</v>
      </c>
      <c r="C57" s="9">
        <v>277907.56</v>
      </c>
      <c r="D57" s="9">
        <v>47981005.020000003</v>
      </c>
      <c r="E57" s="9">
        <v>4719860.7300000004</v>
      </c>
      <c r="F57" s="10">
        <v>20424617.210000001</v>
      </c>
      <c r="G57" s="9">
        <v>17857298.870000001</v>
      </c>
      <c r="H57" s="9">
        <v>0</v>
      </c>
      <c r="I57" s="9">
        <v>0</v>
      </c>
      <c r="J57" s="12">
        <v>0</v>
      </c>
      <c r="K57" s="12">
        <v>0</v>
      </c>
      <c r="L57" s="9">
        <v>0</v>
      </c>
      <c r="M57" s="9">
        <v>0</v>
      </c>
      <c r="N57" s="9">
        <v>0</v>
      </c>
      <c r="O57" s="9">
        <f t="shared" si="1"/>
        <v>91260689.390000015</v>
      </c>
    </row>
    <row r="58" spans="2:15" x14ac:dyDescent="0.25">
      <c r="B58" s="8" t="s">
        <v>63</v>
      </c>
      <c r="C58" s="9">
        <v>0</v>
      </c>
      <c r="D58" s="9">
        <v>0</v>
      </c>
      <c r="E58" s="9">
        <v>0</v>
      </c>
      <c r="F58" s="9">
        <v>0</v>
      </c>
      <c r="G58" s="9">
        <v>131806</v>
      </c>
      <c r="H58" s="9">
        <v>0</v>
      </c>
      <c r="I58" s="9">
        <v>0</v>
      </c>
      <c r="J58" s="12">
        <v>0</v>
      </c>
      <c r="K58" s="12">
        <v>0</v>
      </c>
      <c r="L58" s="9">
        <v>0</v>
      </c>
      <c r="M58" s="9">
        <v>0</v>
      </c>
      <c r="N58" s="9">
        <v>0</v>
      </c>
      <c r="O58" s="9">
        <f t="shared" si="1"/>
        <v>131806</v>
      </c>
    </row>
    <row r="59" spans="2:15" x14ac:dyDescent="0.25">
      <c r="B59" s="8" t="s">
        <v>64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12">
        <v>0</v>
      </c>
      <c r="K59" s="12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65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12">
        <v>0</v>
      </c>
      <c r="K60" s="12">
        <v>0</v>
      </c>
      <c r="L60" s="9">
        <v>0</v>
      </c>
      <c r="M60" s="9">
        <v>0</v>
      </c>
      <c r="N60" s="9">
        <v>0</v>
      </c>
      <c r="O60" s="9">
        <f t="shared" si="1"/>
        <v>0</v>
      </c>
    </row>
    <row r="61" spans="2:15" x14ac:dyDescent="0.25">
      <c r="B61" s="8" t="s">
        <v>66</v>
      </c>
      <c r="C61" s="9">
        <v>0</v>
      </c>
      <c r="D61" s="9">
        <v>0</v>
      </c>
      <c r="E61" s="9">
        <v>1026714.03</v>
      </c>
      <c r="F61" s="9">
        <v>0</v>
      </c>
      <c r="G61" s="9">
        <v>3601975.11</v>
      </c>
      <c r="H61" s="9">
        <v>0</v>
      </c>
      <c r="I61" s="9">
        <v>0</v>
      </c>
      <c r="J61" s="9">
        <v>0</v>
      </c>
      <c r="K61" s="12">
        <v>0</v>
      </c>
      <c r="L61" s="9">
        <v>0</v>
      </c>
      <c r="M61" s="9">
        <v>0</v>
      </c>
      <c r="N61" s="9">
        <v>0</v>
      </c>
      <c r="O61" s="9">
        <f t="shared" si="1"/>
        <v>4628689.1399999997</v>
      </c>
    </row>
    <row r="62" spans="2:15" x14ac:dyDescent="0.25">
      <c r="B62" s="7" t="s">
        <v>67</v>
      </c>
      <c r="C62" s="7">
        <f>+SUM(C63:C66)</f>
        <v>309085946.66000003</v>
      </c>
      <c r="D62" s="7">
        <f t="shared" ref="D62:N62" si="7">+SUM(D63:D66)</f>
        <v>548645441.78999996</v>
      </c>
      <c r="E62" s="7">
        <f t="shared" si="7"/>
        <v>882560890.84000003</v>
      </c>
      <c r="F62" s="7">
        <f t="shared" si="7"/>
        <v>596506930.24000001</v>
      </c>
      <c r="G62" s="7">
        <f t="shared" si="7"/>
        <v>348187751.43000001</v>
      </c>
      <c r="H62" s="7">
        <f t="shared" si="7"/>
        <v>0</v>
      </c>
      <c r="I62" s="7">
        <f t="shared" si="7"/>
        <v>0</v>
      </c>
      <c r="J62" s="7">
        <f t="shared" si="7"/>
        <v>0</v>
      </c>
      <c r="K62" s="7">
        <f t="shared" si="7"/>
        <v>0</v>
      </c>
      <c r="L62" s="7">
        <f t="shared" si="7"/>
        <v>0</v>
      </c>
      <c r="M62" s="7">
        <f>+SUM(M63:M66)</f>
        <v>0</v>
      </c>
      <c r="N62" s="7">
        <f t="shared" si="7"/>
        <v>0</v>
      </c>
      <c r="O62" s="7">
        <f>+SUM(C62:N62)</f>
        <v>2684986960.9599996</v>
      </c>
    </row>
    <row r="63" spans="2:15" x14ac:dyDescent="0.2">
      <c r="B63" s="8" t="s">
        <v>68</v>
      </c>
      <c r="C63" s="9">
        <v>309085946.66000003</v>
      </c>
      <c r="D63" s="9">
        <v>548645441.78999996</v>
      </c>
      <c r="E63" s="9">
        <v>882560890.84000003</v>
      </c>
      <c r="F63" s="10">
        <v>586995103.20000005</v>
      </c>
      <c r="G63" s="9">
        <v>348187751.43000001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f t="shared" si="1"/>
        <v>2675475133.9199996</v>
      </c>
    </row>
    <row r="64" spans="2:15" x14ac:dyDescent="0.2">
      <c r="B64" s="8" t="s">
        <v>69</v>
      </c>
      <c r="C64" s="9">
        <v>0</v>
      </c>
      <c r="D64" s="9">
        <v>0</v>
      </c>
      <c r="E64" s="9">
        <v>0</v>
      </c>
      <c r="F64" s="10">
        <v>9511827.0399999991</v>
      </c>
      <c r="G64" s="9">
        <v>0</v>
      </c>
      <c r="H64" s="9">
        <v>0</v>
      </c>
      <c r="I64" s="9">
        <v>0</v>
      </c>
      <c r="J64" s="9">
        <v>0</v>
      </c>
      <c r="K64" s="12">
        <v>0</v>
      </c>
      <c r="L64" s="9">
        <v>0</v>
      </c>
      <c r="M64" s="9">
        <v>0</v>
      </c>
      <c r="N64" s="9">
        <v>0</v>
      </c>
      <c r="O64" s="9">
        <f t="shared" si="1"/>
        <v>9511827.0399999991</v>
      </c>
    </row>
    <row r="65" spans="2:15" x14ac:dyDescent="0.25">
      <c r="B65" s="8" t="s">
        <v>70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2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71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2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72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f t="shared" si="8"/>
        <v>0</v>
      </c>
      <c r="G67" s="7">
        <f t="shared" si="8"/>
        <v>0</v>
      </c>
      <c r="H67" s="7">
        <f t="shared" si="8"/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73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74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75</v>
      </c>
      <c r="C70" s="7">
        <f>+SUM(C71:C74)</f>
        <v>0</v>
      </c>
      <c r="D70" s="7">
        <f t="shared" ref="D70:L70" si="9">+SUM(D71:D74)</f>
        <v>0</v>
      </c>
      <c r="E70" s="7">
        <f t="shared" si="9"/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76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77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78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79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80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9">
        <v>0</v>
      </c>
      <c r="I75" s="13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81</v>
      </c>
      <c r="C76" s="7">
        <f>+SUM(C77:C78)</f>
        <v>0</v>
      </c>
      <c r="D76" s="7">
        <f t="shared" ref="D76:N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si="10"/>
        <v>0</v>
      </c>
      <c r="J76" s="7">
        <f t="shared" si="10"/>
        <v>0</v>
      </c>
      <c r="K76" s="7">
        <f t="shared" si="10"/>
        <v>0</v>
      </c>
      <c r="L76" s="7">
        <f t="shared" si="10"/>
        <v>0</v>
      </c>
      <c r="M76" s="7">
        <f t="shared" si="10"/>
        <v>0</v>
      </c>
      <c r="N76" s="7">
        <f t="shared" si="10"/>
        <v>0</v>
      </c>
      <c r="O76" s="7">
        <f t="shared" si="1"/>
        <v>0</v>
      </c>
    </row>
    <row r="77" spans="2:15" x14ac:dyDescent="0.25">
      <c r="B77" s="8" t="s">
        <v>82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83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1">+SUM(C78:N78)</f>
        <v>0</v>
      </c>
    </row>
    <row r="79" spans="2:15" x14ac:dyDescent="0.25">
      <c r="B79" s="7" t="s">
        <v>84</v>
      </c>
      <c r="C79" s="7">
        <f>+SUM(C80:C81)</f>
        <v>0</v>
      </c>
      <c r="D79" s="7">
        <f t="shared" ref="D79:N79" si="12">+SUM(D80:D81)</f>
        <v>0</v>
      </c>
      <c r="E79" s="7">
        <f t="shared" si="12"/>
        <v>0</v>
      </c>
      <c r="F79" s="7">
        <f t="shared" si="12"/>
        <v>0</v>
      </c>
      <c r="G79" s="7">
        <f t="shared" si="12"/>
        <v>0</v>
      </c>
      <c r="H79" s="7">
        <f t="shared" si="12"/>
        <v>0</v>
      </c>
      <c r="I79" s="7">
        <f t="shared" si="12"/>
        <v>0</v>
      </c>
      <c r="J79" s="7">
        <f t="shared" si="12"/>
        <v>0</v>
      </c>
      <c r="K79" s="7">
        <f t="shared" si="12"/>
        <v>0</v>
      </c>
      <c r="L79" s="7">
        <f t="shared" si="12"/>
        <v>0</v>
      </c>
      <c r="M79" s="7">
        <f t="shared" si="12"/>
        <v>0</v>
      </c>
      <c r="N79" s="7">
        <f t="shared" si="12"/>
        <v>0</v>
      </c>
      <c r="O79" s="7">
        <f t="shared" si="11"/>
        <v>0</v>
      </c>
    </row>
    <row r="80" spans="2:15" x14ac:dyDescent="0.25">
      <c r="B80" s="8" t="s">
        <v>85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1"/>
        <v>0</v>
      </c>
    </row>
    <row r="81" spans="2:17" x14ac:dyDescent="0.25">
      <c r="B81" s="8" t="s">
        <v>86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1"/>
        <v>0</v>
      </c>
    </row>
    <row r="82" spans="2:17" x14ac:dyDescent="0.25">
      <c r="B82" s="7" t="s">
        <v>87</v>
      </c>
      <c r="C82" s="7">
        <f>+SUM(C83)</f>
        <v>0</v>
      </c>
      <c r="D82" s="7">
        <f t="shared" ref="D82:N82" si="13">+SUM(D83)</f>
        <v>0</v>
      </c>
      <c r="E82" s="7">
        <f t="shared" si="13"/>
        <v>0</v>
      </c>
      <c r="F82" s="7">
        <f t="shared" si="13"/>
        <v>0</v>
      </c>
      <c r="G82" s="7">
        <f t="shared" si="13"/>
        <v>0</v>
      </c>
      <c r="H82" s="7">
        <f t="shared" si="13"/>
        <v>0</v>
      </c>
      <c r="I82" s="7">
        <f t="shared" si="13"/>
        <v>0</v>
      </c>
      <c r="J82" s="7">
        <f t="shared" si="13"/>
        <v>0</v>
      </c>
      <c r="K82" s="7">
        <f t="shared" si="13"/>
        <v>0</v>
      </c>
      <c r="L82" s="7">
        <f t="shared" si="13"/>
        <v>0</v>
      </c>
      <c r="M82" s="7">
        <f t="shared" si="13"/>
        <v>0</v>
      </c>
      <c r="N82" s="7">
        <f t="shared" si="13"/>
        <v>0</v>
      </c>
      <c r="O82" s="7">
        <f t="shared" si="11"/>
        <v>0</v>
      </c>
    </row>
    <row r="83" spans="2:17" x14ac:dyDescent="0.25">
      <c r="B83" s="8" t="s">
        <v>88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1"/>
        <v>0</v>
      </c>
    </row>
    <row r="84" spans="2:17" x14ac:dyDescent="0.25">
      <c r="B84" s="14" t="s">
        <v>89</v>
      </c>
      <c r="C84" s="15">
        <f>+C82+C79+C76+C70+C67+C62+C52+C45+C36+C26+C16+C10</f>
        <v>476640840.04000002</v>
      </c>
      <c r="D84" s="15">
        <f t="shared" ref="D84:N84" si="14">+D82+D79+D76+D70+D67+D62+D52+D45+D36+D26+D16+D10</f>
        <v>1935687793.0699999</v>
      </c>
      <c r="E84" s="15">
        <f t="shared" si="14"/>
        <v>1493458090.6400001</v>
      </c>
      <c r="F84" s="15">
        <f t="shared" si="14"/>
        <v>2204880690.1700001</v>
      </c>
      <c r="G84" s="15">
        <f t="shared" si="14"/>
        <v>986023405.99000001</v>
      </c>
      <c r="H84" s="15">
        <f t="shared" si="14"/>
        <v>0</v>
      </c>
      <c r="I84" s="15">
        <f t="shared" si="14"/>
        <v>0</v>
      </c>
      <c r="J84" s="15">
        <f t="shared" si="14"/>
        <v>0</v>
      </c>
      <c r="K84" s="15">
        <f t="shared" si="14"/>
        <v>0</v>
      </c>
      <c r="L84" s="15">
        <f t="shared" si="14"/>
        <v>0</v>
      </c>
      <c r="M84" s="15">
        <f t="shared" si="14"/>
        <v>0</v>
      </c>
      <c r="N84" s="15">
        <f t="shared" si="14"/>
        <v>0</v>
      </c>
      <c r="O84" s="15">
        <f>+O82+O79+O76+O70+O67+O62+O52+O45+O36+O26+O16+O10</f>
        <v>7096690819.9099998</v>
      </c>
    </row>
    <row r="85" spans="2:17" ht="15.75" thickBot="1" x14ac:dyDescent="0.3"/>
    <row r="86" spans="2:17" ht="38.25" customHeight="1" thickBot="1" x14ac:dyDescent="0.3">
      <c r="B86" s="16" t="s">
        <v>90</v>
      </c>
      <c r="D86" s="28"/>
      <c r="Q86" s="18"/>
    </row>
    <row r="87" spans="2:17" ht="45.75" thickBot="1" x14ac:dyDescent="0.3">
      <c r="B87" s="16" t="s">
        <v>91</v>
      </c>
      <c r="D87" s="27"/>
      <c r="Q87" s="19"/>
    </row>
    <row r="88" spans="2:17" ht="84.75" customHeight="1" thickBot="1" x14ac:dyDescent="0.3">
      <c r="B88" s="29" t="s">
        <v>92</v>
      </c>
    </row>
    <row r="89" spans="2:17" ht="15.75" thickBot="1" x14ac:dyDescent="0.3">
      <c r="B89" s="30" t="s">
        <v>174</v>
      </c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6"/>
    </row>
    <row r="94" spans="2:17" ht="18.75" x14ac:dyDescent="0.25">
      <c r="B94" s="21" t="s">
        <v>175</v>
      </c>
      <c r="G94" s="21" t="s">
        <v>93</v>
      </c>
      <c r="M94" s="21" t="s">
        <v>94</v>
      </c>
      <c r="N94" s="22"/>
    </row>
    <row r="95" spans="2:17" ht="18.75" x14ac:dyDescent="0.25">
      <c r="B95" s="23" t="s">
        <v>95</v>
      </c>
      <c r="G95" s="23" t="s">
        <v>96</v>
      </c>
      <c r="L95" s="24"/>
      <c r="M95" s="23" t="s">
        <v>97</v>
      </c>
      <c r="N95" s="25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3" fitToHeight="0" orientation="landscape" r:id="rId1"/>
  <rowBreaks count="1" manualBreakCount="1">
    <brk id="51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7728-88EC-4A43-8C7A-D0E6E1B9E698}">
  <sheetPr>
    <pageSetUpPr fitToPage="1"/>
  </sheetPr>
  <dimension ref="B3:Q95"/>
  <sheetViews>
    <sheetView showGridLines="0" view="pageBreakPreview" topLeftCell="A52" zoomScale="85" zoomScaleNormal="25" zoomScaleSheetLayoutView="85" workbookViewId="0">
      <selection activeCell="G84" sqref="G84"/>
    </sheetView>
  </sheetViews>
  <sheetFormatPr defaultColWidth="11.42578125" defaultRowHeight="15" x14ac:dyDescent="0.25"/>
  <cols>
    <col min="1" max="1" width="11.85546875" style="1" bestFit="1" customWidth="1"/>
    <col min="2" max="2" width="63" style="1" customWidth="1"/>
    <col min="3" max="3" width="22.85546875" style="1" hidden="1" customWidth="1"/>
    <col min="4" max="4" width="23" style="1" hidden="1" customWidth="1"/>
    <col min="5" max="5" width="24" style="1" hidden="1" customWidth="1"/>
    <col min="6" max="6" width="23" style="1" hidden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31" t="s">
        <v>108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5" ht="15.75" x14ac:dyDescent="0.25">
      <c r="B4" s="33">
        <v>2023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2:15" ht="15.75" customHeight="1" x14ac:dyDescent="0.25">
      <c r="B5" s="35" t="s">
        <v>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5" ht="15.75" customHeight="1" x14ac:dyDescent="0.25">
      <c r="B6" s="36" t="s">
        <v>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109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110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200034740.10999998</v>
      </c>
      <c r="G10" s="7">
        <f t="shared" si="0"/>
        <v>129196508.25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>+SUM(C10:N10)</f>
        <v>686797579.63</v>
      </c>
    </row>
    <row r="11" spans="2:15" x14ac:dyDescent="0.2">
      <c r="B11" s="8" t="s">
        <v>100</v>
      </c>
      <c r="C11" s="9">
        <v>97712688.290000007</v>
      </c>
      <c r="D11" s="9">
        <v>96984483.260000005</v>
      </c>
      <c r="E11" s="9">
        <v>103202022.89</v>
      </c>
      <c r="F11" s="9">
        <v>102852596.87</v>
      </c>
      <c r="G11" s="9">
        <v>102949717.01000001</v>
      </c>
      <c r="H11" s="9">
        <v>0</v>
      </c>
      <c r="I11" s="9">
        <v>0</v>
      </c>
      <c r="J11" s="9">
        <v>0</v>
      </c>
      <c r="K11" s="10">
        <v>0</v>
      </c>
      <c r="L11" s="9">
        <v>0</v>
      </c>
      <c r="M11" s="9">
        <v>0</v>
      </c>
      <c r="N11" s="9">
        <v>0</v>
      </c>
      <c r="O11" s="9">
        <f>+SUM(C11:N11)</f>
        <v>503701508.31999999</v>
      </c>
    </row>
    <row r="12" spans="2:15" x14ac:dyDescent="0.2">
      <c r="B12" s="8" t="s">
        <v>101</v>
      </c>
      <c r="C12" s="9">
        <v>5088000</v>
      </c>
      <c r="D12" s="9">
        <v>5118000</v>
      </c>
      <c r="E12" s="9">
        <v>5068000</v>
      </c>
      <c r="F12" s="9">
        <v>81967160.450000003</v>
      </c>
      <c r="G12" s="9">
        <v>11053788.49</v>
      </c>
      <c r="H12" s="9">
        <v>0</v>
      </c>
      <c r="I12" s="9">
        <v>0</v>
      </c>
      <c r="J12" s="9">
        <v>0</v>
      </c>
      <c r="K12" s="10">
        <v>0</v>
      </c>
      <c r="L12" s="9">
        <v>0</v>
      </c>
      <c r="M12" s="9">
        <v>0</v>
      </c>
      <c r="N12" s="9">
        <v>0</v>
      </c>
      <c r="O12" s="9">
        <f t="shared" ref="O12:O77" si="1">+SUM(C12:N12)</f>
        <v>108294948.94</v>
      </c>
    </row>
    <row r="13" spans="2:15" x14ac:dyDescent="0.25">
      <c r="B13" s="8" t="s">
        <v>102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103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5">
      <c r="B15" s="8" t="s">
        <v>104</v>
      </c>
      <c r="C15" s="9">
        <v>14764784.57</v>
      </c>
      <c r="D15" s="9">
        <v>14652102.560000001</v>
      </c>
      <c r="E15" s="9">
        <v>14976249.699999999</v>
      </c>
      <c r="F15" s="9">
        <v>15214982.789999999</v>
      </c>
      <c r="G15" s="9">
        <v>15193002.75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f t="shared" si="1"/>
        <v>74801122.370000005</v>
      </c>
    </row>
    <row r="16" spans="2:15" x14ac:dyDescent="0.25">
      <c r="B16" s="7" t="s">
        <v>107</v>
      </c>
      <c r="C16" s="7">
        <f>+SUM(C17:C25)</f>
        <v>15746696.120000001</v>
      </c>
      <c r="D16" s="7">
        <f t="shared" ref="D16:N16" si="2">+SUM(D17:D25)</f>
        <v>68715337.980000004</v>
      </c>
      <c r="E16" s="7">
        <f t="shared" si="2"/>
        <v>21466025.750000004</v>
      </c>
      <c r="F16" s="7">
        <f t="shared" si="2"/>
        <v>85875958.700000018</v>
      </c>
      <c r="G16" s="7">
        <f t="shared" si="2"/>
        <v>79974784.900000006</v>
      </c>
      <c r="H16" s="7">
        <f t="shared" si="2"/>
        <v>0</v>
      </c>
      <c r="I16" s="7">
        <f t="shared" si="2"/>
        <v>0</v>
      </c>
      <c r="J16" s="7">
        <f>+SUM(J17:J25)</f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>+SUM(C16:N16)</f>
        <v>271778803.45000005</v>
      </c>
    </row>
    <row r="17" spans="2:15" x14ac:dyDescent="0.2">
      <c r="B17" s="8" t="s">
        <v>105</v>
      </c>
      <c r="C17" s="9">
        <v>2656659.04</v>
      </c>
      <c r="D17" s="9">
        <v>3183702.18</v>
      </c>
      <c r="E17" s="9">
        <v>4481682.8600000003</v>
      </c>
      <c r="F17" s="10">
        <v>2151778.5499999998</v>
      </c>
      <c r="G17" s="9">
        <v>4953822.82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f t="shared" si="1"/>
        <v>17427645.450000003</v>
      </c>
    </row>
    <row r="18" spans="2:15" x14ac:dyDescent="0.2">
      <c r="B18" s="8" t="s">
        <v>106</v>
      </c>
      <c r="C18" s="9">
        <v>1201670</v>
      </c>
      <c r="D18" s="9">
        <v>472000</v>
      </c>
      <c r="E18" s="9">
        <v>0</v>
      </c>
      <c r="F18" s="10">
        <v>24174138.440000001</v>
      </c>
      <c r="G18" s="9">
        <f>VLOOKUP(B18,[1]RefCCPCuenta!$B$13:$H$21,7,FALSE)</f>
        <v>4071472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f t="shared" si="1"/>
        <v>29919280.440000001</v>
      </c>
    </row>
    <row r="19" spans="2:15" x14ac:dyDescent="0.2">
      <c r="B19" s="8" t="s">
        <v>99</v>
      </c>
      <c r="C19" s="9">
        <v>862510</v>
      </c>
      <c r="D19" s="9">
        <v>1578685</v>
      </c>
      <c r="E19" s="9">
        <v>3394714.5</v>
      </c>
      <c r="F19" s="10">
        <v>2202645</v>
      </c>
      <c r="G19" s="9">
        <f>VLOOKUP(B19,[1]RefCCPCuenta!$B$13:$H$21,7,FALSE)</f>
        <v>2637512.5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f t="shared" si="1"/>
        <v>10676067</v>
      </c>
    </row>
    <row r="20" spans="2:15" x14ac:dyDescent="0.2">
      <c r="B20" s="8" t="s">
        <v>111</v>
      </c>
      <c r="C20" s="9">
        <v>0</v>
      </c>
      <c r="D20" s="9">
        <v>3862937.3</v>
      </c>
      <c r="E20" s="9">
        <v>0</v>
      </c>
      <c r="F20" s="10">
        <v>4668306.5</v>
      </c>
      <c r="G20" s="9">
        <f>VLOOKUP(B20,[1]RefCCPCuenta!$B$13:$H$21,7,FALSE)</f>
        <v>6750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f t="shared" si="1"/>
        <v>8537993.8000000007</v>
      </c>
    </row>
    <row r="21" spans="2:15" x14ac:dyDescent="0.2">
      <c r="B21" s="8" t="s">
        <v>112</v>
      </c>
      <c r="C21" s="9">
        <v>4996696.6500000004</v>
      </c>
      <c r="D21" s="9">
        <v>5302958.99</v>
      </c>
      <c r="E21" s="9">
        <v>5233762.3099999996</v>
      </c>
      <c r="F21" s="10">
        <v>47398883.960000001</v>
      </c>
      <c r="G21" s="9">
        <f>VLOOKUP(B21,[1]RefCCPCuenta!$B$13:$H$21,7,FALSE)</f>
        <v>14256016.91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 t="shared" si="1"/>
        <v>77188318.819999993</v>
      </c>
    </row>
    <row r="22" spans="2:15" x14ac:dyDescent="0.2">
      <c r="B22" s="8" t="s">
        <v>113</v>
      </c>
      <c r="C22" s="9">
        <v>2553395.6</v>
      </c>
      <c r="D22" s="9">
        <v>2583904.87</v>
      </c>
      <c r="E22" s="9">
        <v>2772314.4</v>
      </c>
      <c r="F22" s="10">
        <v>2675310.5099999998</v>
      </c>
      <c r="G22" s="9">
        <f>VLOOKUP(B22,[1]RefCCPCuenta!$B$13:$H$21,7,FALSE)</f>
        <v>2713295.87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f t="shared" si="1"/>
        <v>13298221.25</v>
      </c>
    </row>
    <row r="23" spans="2:15" x14ac:dyDescent="0.2">
      <c r="B23" s="8" t="s">
        <v>114</v>
      </c>
      <c r="C23" s="9">
        <v>1491020.17</v>
      </c>
      <c r="D23" s="9">
        <v>446548.3</v>
      </c>
      <c r="E23" s="9">
        <v>1222890.53</v>
      </c>
      <c r="F23" s="10">
        <v>764819.56</v>
      </c>
      <c r="G23" s="9">
        <f>VLOOKUP(B23,[1]RefCCPCuenta!$B$13:$H$21,7,FALSE)</f>
        <v>1166331.75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f t="shared" si="1"/>
        <v>5091610.3100000005</v>
      </c>
    </row>
    <row r="24" spans="2:15" x14ac:dyDescent="0.2">
      <c r="B24" s="8" t="s">
        <v>115</v>
      </c>
      <c r="C24" s="9">
        <v>1305011.56</v>
      </c>
      <c r="D24" s="9">
        <v>48582659.399999999</v>
      </c>
      <c r="E24" s="9">
        <v>625236.35</v>
      </c>
      <c r="F24" s="10">
        <v>738675.98</v>
      </c>
      <c r="G24" s="9">
        <f>VLOOKUP(B24,[1]RefCCPCuenta!$B$13:$H$21,7,FALSE)</f>
        <v>48512715.549999997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f t="shared" si="1"/>
        <v>99764298.840000004</v>
      </c>
    </row>
    <row r="25" spans="2:15" x14ac:dyDescent="0.2">
      <c r="B25" s="8" t="s">
        <v>116</v>
      </c>
      <c r="C25" s="9">
        <v>679733.1</v>
      </c>
      <c r="D25" s="9">
        <v>2701941.94</v>
      </c>
      <c r="E25" s="9">
        <v>3735424.8</v>
      </c>
      <c r="F25" s="10">
        <v>1101400.2</v>
      </c>
      <c r="G25" s="9">
        <f>VLOOKUP(B25,[1]RefCCPCuenta!$B$13:$H$21,7,FALSE)</f>
        <v>1656867.5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f t="shared" si="1"/>
        <v>9875367.5399999991</v>
      </c>
    </row>
    <row r="26" spans="2:15" x14ac:dyDescent="0.25">
      <c r="B26" s="7" t="s">
        <v>117</v>
      </c>
      <c r="C26" s="7">
        <f>+SUM(C27:C35)</f>
        <v>8128851.8300000001</v>
      </c>
      <c r="D26" s="7">
        <f t="shared" ref="D26:N26" si="3">+SUM(D27:D35)</f>
        <v>19934879.670000002</v>
      </c>
      <c r="E26" s="7">
        <f t="shared" si="3"/>
        <v>21265928.98</v>
      </c>
      <c r="F26" s="7">
        <f t="shared" si="3"/>
        <v>49105778.449999996</v>
      </c>
      <c r="G26" s="7">
        <f t="shared" si="3"/>
        <v>11401823.83</v>
      </c>
      <c r="H26" s="7">
        <f t="shared" si="3"/>
        <v>0</v>
      </c>
      <c r="I26" s="7">
        <f t="shared" si="3"/>
        <v>0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>+SUM(M27:M35)</f>
        <v>0</v>
      </c>
      <c r="N26" s="7">
        <f t="shared" si="3"/>
        <v>0</v>
      </c>
      <c r="O26" s="7">
        <f>+SUM(C26:N26)</f>
        <v>109837262.76000001</v>
      </c>
    </row>
    <row r="27" spans="2:15" x14ac:dyDescent="0.2">
      <c r="B27" s="8" t="s">
        <v>118</v>
      </c>
      <c r="C27" s="9">
        <v>34215</v>
      </c>
      <c r="D27" s="9">
        <v>12019035.24</v>
      </c>
      <c r="E27" s="9">
        <v>5511261.3700000001</v>
      </c>
      <c r="F27" s="10">
        <v>43076486.649999999</v>
      </c>
      <c r="G27" s="9">
        <v>58650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f t="shared" si="1"/>
        <v>60699648.259999998</v>
      </c>
    </row>
    <row r="28" spans="2:15" x14ac:dyDescent="0.2">
      <c r="B28" s="8" t="s">
        <v>119</v>
      </c>
      <c r="C28" s="9">
        <v>10325</v>
      </c>
      <c r="D28" s="9">
        <v>75048</v>
      </c>
      <c r="E28" s="9">
        <v>76700</v>
      </c>
      <c r="F28" s="10">
        <v>553656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f t="shared" si="1"/>
        <v>715729</v>
      </c>
    </row>
    <row r="29" spans="2:15" x14ac:dyDescent="0.2">
      <c r="B29" s="8" t="s">
        <v>120</v>
      </c>
      <c r="C29" s="9">
        <v>0</v>
      </c>
      <c r="D29" s="9">
        <v>0</v>
      </c>
      <c r="E29" s="9">
        <v>0</v>
      </c>
      <c r="F29" s="10">
        <v>315719.92</v>
      </c>
      <c r="G29" s="9">
        <v>1359042.5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f t="shared" si="1"/>
        <v>1674762.42</v>
      </c>
    </row>
    <row r="30" spans="2:15" x14ac:dyDescent="0.25">
      <c r="B30" s="8" t="s">
        <v>121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f t="shared" si="1"/>
        <v>42243.4</v>
      </c>
    </row>
    <row r="31" spans="2:15" x14ac:dyDescent="0.25">
      <c r="B31" s="8" t="s">
        <v>122</v>
      </c>
      <c r="C31" s="9">
        <v>194045.81</v>
      </c>
      <c r="D31" s="9">
        <v>0</v>
      </c>
      <c r="E31" s="9">
        <v>0</v>
      </c>
      <c r="F31" s="9">
        <v>0</v>
      </c>
      <c r="G31" s="9">
        <v>1097872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f t="shared" si="1"/>
        <v>1291917.81</v>
      </c>
    </row>
    <row r="32" spans="2:15" x14ac:dyDescent="0.2">
      <c r="B32" s="8" t="s">
        <v>123</v>
      </c>
      <c r="C32" s="9">
        <v>3041166.72</v>
      </c>
      <c r="D32" s="9">
        <v>6621662.4199999999</v>
      </c>
      <c r="E32" s="9">
        <v>11806693.109999999</v>
      </c>
      <c r="F32" s="10">
        <v>3191219.75</v>
      </c>
      <c r="G32" s="9">
        <v>6834887.75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f t="shared" si="1"/>
        <v>31495629.75</v>
      </c>
    </row>
    <row r="33" spans="2:15" x14ac:dyDescent="0.2">
      <c r="B33" s="8" t="s">
        <v>124</v>
      </c>
      <c r="C33" s="9">
        <v>812999</v>
      </c>
      <c r="D33" s="9">
        <v>877211.61</v>
      </c>
      <c r="E33" s="9">
        <v>962983.53</v>
      </c>
      <c r="F33" s="10">
        <v>927908.12</v>
      </c>
      <c r="G33" s="9">
        <v>1202387.45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f t="shared" si="1"/>
        <v>4783489.71</v>
      </c>
    </row>
    <row r="34" spans="2:15" x14ac:dyDescent="0.25">
      <c r="B34" s="8" t="s">
        <v>125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">
      <c r="B35" s="8" t="s">
        <v>126</v>
      </c>
      <c r="C35" s="9">
        <v>4036100.3</v>
      </c>
      <c r="D35" s="9">
        <v>299679</v>
      </c>
      <c r="E35" s="9">
        <v>2908290.97</v>
      </c>
      <c r="F35" s="10">
        <v>1040788.01</v>
      </c>
      <c r="G35" s="9">
        <v>848984.13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f t="shared" si="1"/>
        <v>9133842.4100000001</v>
      </c>
    </row>
    <row r="36" spans="2:15" x14ac:dyDescent="0.25">
      <c r="B36" s="7" t="s">
        <v>127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900000</v>
      </c>
      <c r="H36" s="7">
        <f t="shared" si="4"/>
        <v>0</v>
      </c>
      <c r="I36" s="7">
        <f t="shared" si="4"/>
        <v>0</v>
      </c>
      <c r="J36" s="7">
        <f t="shared" si="4"/>
        <v>0</v>
      </c>
      <c r="K36" s="7">
        <f t="shared" si="4"/>
        <v>0</v>
      </c>
      <c r="L36" s="7">
        <f t="shared" si="4"/>
        <v>0</v>
      </c>
      <c r="M36" s="7">
        <f t="shared" si="4"/>
        <v>0</v>
      </c>
      <c r="N36" s="7">
        <f t="shared" si="4"/>
        <v>0</v>
      </c>
      <c r="O36" s="7">
        <f>+SUM(C36:N36)</f>
        <v>1800000</v>
      </c>
    </row>
    <row r="37" spans="2:15" x14ac:dyDescent="0.25">
      <c r="B37" s="8" t="s">
        <v>128</v>
      </c>
      <c r="C37" s="9">
        <v>0</v>
      </c>
      <c r="D37" s="9">
        <v>0</v>
      </c>
      <c r="E37" s="9">
        <v>900000</v>
      </c>
      <c r="F37" s="9">
        <v>0</v>
      </c>
      <c r="G37" s="9">
        <v>900000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11">
        <v>0</v>
      </c>
      <c r="O37" s="9">
        <f t="shared" si="1"/>
        <v>1800000</v>
      </c>
    </row>
    <row r="38" spans="2:15" x14ac:dyDescent="0.25">
      <c r="B38" s="8" t="s">
        <v>129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si="1"/>
        <v>0</v>
      </c>
    </row>
    <row r="39" spans="2:15" x14ac:dyDescent="0.25">
      <c r="B39" s="8" t="s">
        <v>130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2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131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2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132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2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133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2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134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2"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135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2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136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1041699503</v>
      </c>
      <c r="G45" s="7">
        <f t="shared" si="5"/>
        <v>177256939</v>
      </c>
      <c r="H45" s="7">
        <f t="shared" si="5"/>
        <v>0</v>
      </c>
      <c r="I45" s="7">
        <f t="shared" si="5"/>
        <v>0</v>
      </c>
      <c r="J45" s="7">
        <f t="shared" si="5"/>
        <v>0</v>
      </c>
      <c r="K45" s="7">
        <f t="shared" si="5"/>
        <v>0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2635956442</v>
      </c>
    </row>
    <row r="46" spans="2:15" x14ac:dyDescent="0.25">
      <c r="B46" s="8" t="s">
        <v>137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2"/>
      <c r="L46" s="9"/>
      <c r="M46" s="9">
        <v>0</v>
      </c>
      <c r="N46" s="9"/>
      <c r="O46" s="9">
        <f t="shared" si="1"/>
        <v>0</v>
      </c>
    </row>
    <row r="47" spans="2:15" x14ac:dyDescent="0.25">
      <c r="B47" s="8" t="s">
        <v>138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2"/>
      <c r="L47" s="9"/>
      <c r="M47" s="9">
        <v>0</v>
      </c>
      <c r="N47" s="9"/>
      <c r="O47" s="9">
        <f t="shared" si="1"/>
        <v>0</v>
      </c>
    </row>
    <row r="48" spans="2:15" x14ac:dyDescent="0.25">
      <c r="B48" s="8" t="s">
        <v>139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2"/>
      <c r="L48" s="9"/>
      <c r="M48" s="9">
        <v>0</v>
      </c>
      <c r="N48" s="9"/>
      <c r="O48" s="9">
        <f t="shared" si="1"/>
        <v>0</v>
      </c>
    </row>
    <row r="49" spans="2:15" x14ac:dyDescent="0.2">
      <c r="B49" s="8" t="s">
        <v>140</v>
      </c>
      <c r="C49" s="9">
        <v>0</v>
      </c>
      <c r="D49" s="9">
        <v>1017000000</v>
      </c>
      <c r="E49" s="9">
        <v>400000000</v>
      </c>
      <c r="F49" s="10">
        <v>1041699503</v>
      </c>
      <c r="G49" s="9">
        <v>177256939</v>
      </c>
      <c r="H49" s="9">
        <v>0</v>
      </c>
      <c r="I49" s="9">
        <v>0</v>
      </c>
      <c r="J49" s="9">
        <v>0</v>
      </c>
      <c r="K49" s="12"/>
      <c r="L49" s="9"/>
      <c r="M49" s="9">
        <v>0</v>
      </c>
      <c r="N49" s="9"/>
      <c r="O49" s="9">
        <f t="shared" si="1"/>
        <v>2635956442</v>
      </c>
    </row>
    <row r="50" spans="2:15" x14ac:dyDescent="0.25">
      <c r="B50" s="8" t="s">
        <v>141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2"/>
      <c r="L50" s="9"/>
      <c r="M50" s="9">
        <v>0</v>
      </c>
      <c r="N50" s="9"/>
      <c r="O50" s="9">
        <f t="shared" si="1"/>
        <v>0</v>
      </c>
    </row>
    <row r="51" spans="2:15" x14ac:dyDescent="0.25">
      <c r="B51" s="8" t="s">
        <v>142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2"/>
      <c r="L51" s="9"/>
      <c r="M51" s="9">
        <v>0</v>
      </c>
      <c r="N51" s="9"/>
      <c r="O51" s="9">
        <f t="shared" si="1"/>
        <v>0</v>
      </c>
    </row>
    <row r="52" spans="2:15" x14ac:dyDescent="0.25">
      <c r="B52" s="7" t="s">
        <v>143</v>
      </c>
      <c r="C52" s="7">
        <f>+SUM(C53:C61)</f>
        <v>26113872.57</v>
      </c>
      <c r="D52" s="7">
        <f t="shared" ref="D52:N52" si="6">+SUM(D53:D61)</f>
        <v>164637547.81</v>
      </c>
      <c r="E52" s="7">
        <f t="shared" si="6"/>
        <v>44018972.480000004</v>
      </c>
      <c r="F52" s="7">
        <f t="shared" si="6"/>
        <v>231657779.67000002</v>
      </c>
      <c r="G52" s="7">
        <f t="shared" si="6"/>
        <v>239105598.58000001</v>
      </c>
      <c r="H52" s="7">
        <f t="shared" si="6"/>
        <v>0</v>
      </c>
      <c r="I52" s="7">
        <f t="shared" si="6"/>
        <v>0</v>
      </c>
      <c r="J52" s="7">
        <f t="shared" si="6"/>
        <v>0</v>
      </c>
      <c r="K52" s="7">
        <f t="shared" si="6"/>
        <v>0</v>
      </c>
      <c r="L52" s="7">
        <f t="shared" si="6"/>
        <v>0</v>
      </c>
      <c r="M52" s="7">
        <f t="shared" si="6"/>
        <v>0</v>
      </c>
      <c r="N52" s="7">
        <f t="shared" si="6"/>
        <v>0</v>
      </c>
      <c r="O52" s="7">
        <f>+SUM(C52:N52)</f>
        <v>705533771.11000001</v>
      </c>
    </row>
    <row r="53" spans="2:15" x14ac:dyDescent="0.2">
      <c r="B53" s="8" t="s">
        <v>144</v>
      </c>
      <c r="C53" s="9">
        <v>0</v>
      </c>
      <c r="D53" s="9">
        <v>0</v>
      </c>
      <c r="E53" s="9">
        <v>1870722.5</v>
      </c>
      <c r="F53" s="10">
        <v>3103964.24</v>
      </c>
      <c r="G53" s="9">
        <v>30021568.100000001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f t="shared" si="1"/>
        <v>34996254.840000004</v>
      </c>
    </row>
    <row r="54" spans="2:15" x14ac:dyDescent="0.25">
      <c r="B54" s="8" t="s">
        <v>145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12">
        <v>0</v>
      </c>
      <c r="K54" s="12">
        <v>0</v>
      </c>
      <c r="L54" s="9">
        <v>0</v>
      </c>
      <c r="M54" s="9">
        <v>0</v>
      </c>
      <c r="N54" s="9">
        <v>0</v>
      </c>
      <c r="O54" s="9">
        <f t="shared" si="1"/>
        <v>0</v>
      </c>
    </row>
    <row r="55" spans="2:15" x14ac:dyDescent="0.2">
      <c r="B55" s="8" t="s">
        <v>146</v>
      </c>
      <c r="C55" s="9">
        <v>0</v>
      </c>
      <c r="D55" s="9">
        <v>109103259.75</v>
      </c>
      <c r="E55" s="9">
        <v>36401675.219999999</v>
      </c>
      <c r="F55" s="10">
        <v>197290593.22</v>
      </c>
      <c r="G55" s="9">
        <v>187492950.5</v>
      </c>
      <c r="H55" s="9">
        <v>0</v>
      </c>
      <c r="I55" s="9">
        <v>0</v>
      </c>
      <c r="J55" s="12">
        <v>0</v>
      </c>
      <c r="K55" s="12">
        <v>0</v>
      </c>
      <c r="L55" s="9">
        <v>0</v>
      </c>
      <c r="M55" s="9">
        <v>0</v>
      </c>
      <c r="N55" s="9">
        <v>0</v>
      </c>
      <c r="O55" s="9">
        <f t="shared" si="1"/>
        <v>530288478.69</v>
      </c>
    </row>
    <row r="56" spans="2:15" x14ac:dyDescent="0.2">
      <c r="B56" s="8" t="s">
        <v>147</v>
      </c>
      <c r="C56" s="9">
        <v>25835965.010000002</v>
      </c>
      <c r="D56" s="9">
        <v>7553283.04</v>
      </c>
      <c r="E56" s="9">
        <v>0</v>
      </c>
      <c r="F56" s="10">
        <v>10838605</v>
      </c>
      <c r="G56" s="9">
        <v>0</v>
      </c>
      <c r="H56" s="9">
        <v>0</v>
      </c>
      <c r="I56" s="9">
        <v>0</v>
      </c>
      <c r="J56" s="12">
        <v>0</v>
      </c>
      <c r="K56" s="12">
        <v>0</v>
      </c>
      <c r="L56" s="9">
        <v>0</v>
      </c>
      <c r="M56" s="9">
        <v>0</v>
      </c>
      <c r="N56" s="9">
        <v>0</v>
      </c>
      <c r="O56" s="9">
        <f t="shared" si="1"/>
        <v>44227853.049999997</v>
      </c>
    </row>
    <row r="57" spans="2:15" x14ac:dyDescent="0.2">
      <c r="B57" s="8" t="s">
        <v>148</v>
      </c>
      <c r="C57" s="9">
        <v>277907.56</v>
      </c>
      <c r="D57" s="9">
        <v>47981005.020000003</v>
      </c>
      <c r="E57" s="9">
        <v>4719860.7300000004</v>
      </c>
      <c r="F57" s="10">
        <v>20424617.210000001</v>
      </c>
      <c r="G57" s="9">
        <v>17857298.870000001</v>
      </c>
      <c r="H57" s="9">
        <v>0</v>
      </c>
      <c r="I57" s="9">
        <v>0</v>
      </c>
      <c r="J57" s="12">
        <v>0</v>
      </c>
      <c r="K57" s="12">
        <v>0</v>
      </c>
      <c r="L57" s="9">
        <v>0</v>
      </c>
      <c r="M57" s="9">
        <v>0</v>
      </c>
      <c r="N57" s="9">
        <v>0</v>
      </c>
      <c r="O57" s="9">
        <f t="shared" si="1"/>
        <v>91260689.390000015</v>
      </c>
    </row>
    <row r="58" spans="2:15" x14ac:dyDescent="0.25">
      <c r="B58" s="8" t="s">
        <v>149</v>
      </c>
      <c r="C58" s="9">
        <v>0</v>
      </c>
      <c r="D58" s="9">
        <v>0</v>
      </c>
      <c r="E58" s="9">
        <v>0</v>
      </c>
      <c r="F58" s="9">
        <v>0</v>
      </c>
      <c r="G58" s="9">
        <v>131806</v>
      </c>
      <c r="H58" s="9">
        <v>0</v>
      </c>
      <c r="I58" s="9">
        <v>0</v>
      </c>
      <c r="J58" s="12">
        <v>0</v>
      </c>
      <c r="K58" s="12">
        <v>0</v>
      </c>
      <c r="L58" s="9">
        <v>0</v>
      </c>
      <c r="M58" s="9">
        <v>0</v>
      </c>
      <c r="N58" s="9">
        <v>0</v>
      </c>
      <c r="O58" s="9">
        <f t="shared" si="1"/>
        <v>131806</v>
      </c>
    </row>
    <row r="59" spans="2:15" x14ac:dyDescent="0.25">
      <c r="B59" s="8" t="s">
        <v>150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12">
        <v>0</v>
      </c>
      <c r="K59" s="12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151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12">
        <v>0</v>
      </c>
      <c r="K60" s="12">
        <v>0</v>
      </c>
      <c r="L60" s="9">
        <v>0</v>
      </c>
      <c r="M60" s="9">
        <v>0</v>
      </c>
      <c r="N60" s="9">
        <v>0</v>
      </c>
      <c r="O60" s="9">
        <f t="shared" si="1"/>
        <v>0</v>
      </c>
    </row>
    <row r="61" spans="2:15" x14ac:dyDescent="0.25">
      <c r="B61" s="8" t="s">
        <v>152</v>
      </c>
      <c r="C61" s="9">
        <v>0</v>
      </c>
      <c r="D61" s="9">
        <v>0</v>
      </c>
      <c r="E61" s="9">
        <v>1026714.03</v>
      </c>
      <c r="F61" s="9">
        <v>0</v>
      </c>
      <c r="G61" s="9">
        <v>3601975.11</v>
      </c>
      <c r="H61" s="9">
        <v>0</v>
      </c>
      <c r="I61" s="9">
        <v>0</v>
      </c>
      <c r="J61" s="9">
        <v>0</v>
      </c>
      <c r="K61" s="12">
        <v>0</v>
      </c>
      <c r="L61" s="9">
        <v>0</v>
      </c>
      <c r="M61" s="9">
        <v>0</v>
      </c>
      <c r="N61" s="9">
        <v>0</v>
      </c>
      <c r="O61" s="9">
        <f t="shared" si="1"/>
        <v>4628689.1399999997</v>
      </c>
    </row>
    <row r="62" spans="2:15" x14ac:dyDescent="0.25">
      <c r="B62" s="7" t="s">
        <v>153</v>
      </c>
      <c r="C62" s="7">
        <f>+SUM(C63:C66)</f>
        <v>309085946.66000003</v>
      </c>
      <c r="D62" s="7">
        <f t="shared" ref="D62:N62" si="7">+SUM(D63:D66)</f>
        <v>548645441.78999996</v>
      </c>
      <c r="E62" s="7">
        <f t="shared" si="7"/>
        <v>882560890.84000003</v>
      </c>
      <c r="F62" s="7">
        <f t="shared" si="7"/>
        <v>596506930.24000001</v>
      </c>
      <c r="G62" s="7">
        <f t="shared" si="7"/>
        <v>348187751.43000001</v>
      </c>
      <c r="H62" s="7">
        <f t="shared" si="7"/>
        <v>0</v>
      </c>
      <c r="I62" s="7">
        <f t="shared" si="7"/>
        <v>0</v>
      </c>
      <c r="J62" s="7">
        <f t="shared" si="7"/>
        <v>0</v>
      </c>
      <c r="K62" s="7">
        <f t="shared" si="7"/>
        <v>0</v>
      </c>
      <c r="L62" s="7">
        <f t="shared" si="7"/>
        <v>0</v>
      </c>
      <c r="M62" s="7">
        <f>+SUM(M63:M66)</f>
        <v>0</v>
      </c>
      <c r="N62" s="7">
        <f t="shared" si="7"/>
        <v>0</v>
      </c>
      <c r="O62" s="7">
        <f>+SUM(C62:N62)</f>
        <v>2684986960.9599996</v>
      </c>
    </row>
    <row r="63" spans="2:15" x14ac:dyDescent="0.2">
      <c r="B63" s="8" t="s">
        <v>154</v>
      </c>
      <c r="C63" s="9">
        <v>309085946.66000003</v>
      </c>
      <c r="D63" s="9">
        <v>548645441.78999996</v>
      </c>
      <c r="E63" s="9">
        <v>882560890.84000003</v>
      </c>
      <c r="F63" s="10">
        <v>586995103.20000005</v>
      </c>
      <c r="G63" s="9">
        <v>348187751.43000001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f t="shared" si="1"/>
        <v>2675475133.9199996</v>
      </c>
    </row>
    <row r="64" spans="2:15" x14ac:dyDescent="0.2">
      <c r="B64" s="8" t="s">
        <v>155</v>
      </c>
      <c r="C64" s="9">
        <v>0</v>
      </c>
      <c r="D64" s="9">
        <v>0</v>
      </c>
      <c r="E64" s="9">
        <v>0</v>
      </c>
      <c r="F64" s="10">
        <v>9511827.0399999991</v>
      </c>
      <c r="G64" s="9">
        <v>0</v>
      </c>
      <c r="H64" s="9">
        <v>0</v>
      </c>
      <c r="I64" s="9">
        <v>0</v>
      </c>
      <c r="J64" s="9">
        <v>0</v>
      </c>
      <c r="K64" s="12">
        <v>0</v>
      </c>
      <c r="L64" s="9">
        <v>0</v>
      </c>
      <c r="M64" s="9">
        <v>0</v>
      </c>
      <c r="N64" s="9">
        <v>0</v>
      </c>
      <c r="O64" s="9">
        <f t="shared" si="1"/>
        <v>9511827.0399999991</v>
      </c>
    </row>
    <row r="65" spans="2:15" x14ac:dyDescent="0.25">
      <c r="B65" s="8" t="s">
        <v>156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2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157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2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158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f t="shared" si="8"/>
        <v>0</v>
      </c>
      <c r="G67" s="7">
        <f t="shared" si="8"/>
        <v>0</v>
      </c>
      <c r="H67" s="7">
        <f t="shared" si="8"/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159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160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161</v>
      </c>
      <c r="C70" s="7">
        <f>+SUM(C71:C74)</f>
        <v>0</v>
      </c>
      <c r="D70" s="7">
        <f t="shared" ref="D70:L70" si="9">+SUM(D71:D74)</f>
        <v>0</v>
      </c>
      <c r="E70" s="7">
        <f t="shared" si="9"/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162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163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78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164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165</v>
      </c>
      <c r="C75" s="13">
        <v>0</v>
      </c>
      <c r="D75" s="13">
        <v>0</v>
      </c>
      <c r="E75" s="13">
        <v>0</v>
      </c>
      <c r="F75" s="13">
        <v>0</v>
      </c>
      <c r="G75" s="9">
        <v>0</v>
      </c>
      <c r="H75" s="9">
        <v>0</v>
      </c>
      <c r="I75" s="13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166</v>
      </c>
      <c r="C76" s="7">
        <f>+SUM(C77:C78)</f>
        <v>0</v>
      </c>
      <c r="D76" s="7">
        <f t="shared" ref="D76:N76" si="10">+SUM(D77:D78)</f>
        <v>0</v>
      </c>
      <c r="E76" s="7">
        <f t="shared" si="10"/>
        <v>0</v>
      </c>
      <c r="F76" s="7">
        <f t="shared" si="10"/>
        <v>0</v>
      </c>
      <c r="G76" s="7">
        <f>+SUM(G77:G78)</f>
        <v>0</v>
      </c>
      <c r="H76" s="7">
        <f t="shared" si="10"/>
        <v>0</v>
      </c>
      <c r="I76" s="7">
        <f t="shared" si="10"/>
        <v>0</v>
      </c>
      <c r="J76" s="7">
        <f t="shared" si="10"/>
        <v>0</v>
      </c>
      <c r="K76" s="7">
        <f t="shared" si="10"/>
        <v>0</v>
      </c>
      <c r="L76" s="7">
        <f t="shared" si="10"/>
        <v>0</v>
      </c>
      <c r="M76" s="7">
        <f t="shared" si="10"/>
        <v>0</v>
      </c>
      <c r="N76" s="7">
        <f t="shared" si="10"/>
        <v>0</v>
      </c>
      <c r="O76" s="7">
        <f t="shared" si="1"/>
        <v>0</v>
      </c>
    </row>
    <row r="77" spans="2:15" x14ac:dyDescent="0.25">
      <c r="B77" s="8" t="s">
        <v>167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168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1">+SUM(C78:N78)</f>
        <v>0</v>
      </c>
    </row>
    <row r="79" spans="2:15" x14ac:dyDescent="0.25">
      <c r="B79" s="7" t="s">
        <v>169</v>
      </c>
      <c r="C79" s="7">
        <f>+SUM(C80:C81)</f>
        <v>0</v>
      </c>
      <c r="D79" s="7">
        <f t="shared" ref="D79:N79" si="12">+SUM(D80:D81)</f>
        <v>0</v>
      </c>
      <c r="E79" s="7">
        <f t="shared" si="12"/>
        <v>0</v>
      </c>
      <c r="F79" s="7">
        <f t="shared" si="12"/>
        <v>0</v>
      </c>
      <c r="G79" s="7">
        <f t="shared" si="12"/>
        <v>0</v>
      </c>
      <c r="H79" s="7">
        <f t="shared" si="12"/>
        <v>0</v>
      </c>
      <c r="I79" s="7">
        <f t="shared" si="12"/>
        <v>0</v>
      </c>
      <c r="J79" s="7">
        <f t="shared" si="12"/>
        <v>0</v>
      </c>
      <c r="K79" s="7">
        <f t="shared" si="12"/>
        <v>0</v>
      </c>
      <c r="L79" s="7">
        <f t="shared" si="12"/>
        <v>0</v>
      </c>
      <c r="M79" s="7">
        <f t="shared" si="12"/>
        <v>0</v>
      </c>
      <c r="N79" s="7">
        <f t="shared" si="12"/>
        <v>0</v>
      </c>
      <c r="O79" s="7">
        <f t="shared" si="11"/>
        <v>0</v>
      </c>
    </row>
    <row r="80" spans="2:15" x14ac:dyDescent="0.25">
      <c r="B80" s="8" t="s">
        <v>170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1"/>
        <v>0</v>
      </c>
    </row>
    <row r="81" spans="2:17" x14ac:dyDescent="0.25">
      <c r="B81" s="8" t="s">
        <v>171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1"/>
        <v>0</v>
      </c>
    </row>
    <row r="82" spans="2:17" x14ac:dyDescent="0.25">
      <c r="B82" s="7" t="s">
        <v>172</v>
      </c>
      <c r="C82" s="7">
        <f>+SUM(C83)</f>
        <v>0</v>
      </c>
      <c r="D82" s="7">
        <f t="shared" ref="D82:N82" si="13">+SUM(D83)</f>
        <v>0</v>
      </c>
      <c r="E82" s="7">
        <f t="shared" si="13"/>
        <v>0</v>
      </c>
      <c r="F82" s="7">
        <f t="shared" si="13"/>
        <v>0</v>
      </c>
      <c r="G82" s="7">
        <f t="shared" si="13"/>
        <v>0</v>
      </c>
      <c r="H82" s="7">
        <f t="shared" si="13"/>
        <v>0</v>
      </c>
      <c r="I82" s="7">
        <f t="shared" si="13"/>
        <v>0</v>
      </c>
      <c r="J82" s="7">
        <f t="shared" si="13"/>
        <v>0</v>
      </c>
      <c r="K82" s="7">
        <f t="shared" si="13"/>
        <v>0</v>
      </c>
      <c r="L82" s="7">
        <f t="shared" si="13"/>
        <v>0</v>
      </c>
      <c r="M82" s="7">
        <f t="shared" si="13"/>
        <v>0</v>
      </c>
      <c r="N82" s="7">
        <f t="shared" si="13"/>
        <v>0</v>
      </c>
      <c r="O82" s="7">
        <f t="shared" si="11"/>
        <v>0</v>
      </c>
    </row>
    <row r="83" spans="2:17" x14ac:dyDescent="0.25">
      <c r="B83" s="8" t="s">
        <v>173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1"/>
        <v>0</v>
      </c>
    </row>
    <row r="84" spans="2:17" x14ac:dyDescent="0.25">
      <c r="B84" s="14" t="s">
        <v>89</v>
      </c>
      <c r="C84" s="15">
        <f>+C82+C79+C76+C70+C67+C62+C52+C45+C36+C26+C16+C10</f>
        <v>476640840.04000002</v>
      </c>
      <c r="D84" s="15">
        <f t="shared" ref="D84:N84" si="14">+D82+D79+D76+D70+D67+D62+D52+D45+D36+D26+D16+D10</f>
        <v>1935687793.0699999</v>
      </c>
      <c r="E84" s="15">
        <f t="shared" si="14"/>
        <v>1493458090.6400001</v>
      </c>
      <c r="F84" s="15">
        <f t="shared" si="14"/>
        <v>2204880690.1700001</v>
      </c>
      <c r="G84" s="15">
        <f t="shared" si="14"/>
        <v>986023405.99000001</v>
      </c>
      <c r="H84" s="15">
        <f t="shared" si="14"/>
        <v>0</v>
      </c>
      <c r="I84" s="15">
        <f t="shared" si="14"/>
        <v>0</v>
      </c>
      <c r="J84" s="15">
        <f t="shared" si="14"/>
        <v>0</v>
      </c>
      <c r="K84" s="15">
        <f t="shared" si="14"/>
        <v>0</v>
      </c>
      <c r="L84" s="15">
        <f t="shared" si="14"/>
        <v>0</v>
      </c>
      <c r="M84" s="15">
        <f t="shared" si="14"/>
        <v>0</v>
      </c>
      <c r="N84" s="15">
        <f t="shared" si="14"/>
        <v>0</v>
      </c>
      <c r="O84" s="15">
        <f>+O82+O79+O76+O70+O67+O62+O52+O45+O36+O26+O16+O10</f>
        <v>7096690819.9099998</v>
      </c>
    </row>
    <row r="85" spans="2:17" ht="15.75" thickBot="1" x14ac:dyDescent="0.3"/>
    <row r="86" spans="2:17" ht="38.25" customHeight="1" thickBot="1" x14ac:dyDescent="0.3">
      <c r="B86" s="16" t="s">
        <v>90</v>
      </c>
      <c r="D86" s="28"/>
      <c r="Q86" s="18"/>
    </row>
    <row r="87" spans="2:17" ht="45.75" thickBot="1" x14ac:dyDescent="0.3">
      <c r="B87" s="16" t="s">
        <v>91</v>
      </c>
      <c r="D87" s="27"/>
      <c r="Q87" s="19"/>
    </row>
    <row r="88" spans="2:17" ht="84.75" customHeight="1" thickBot="1" x14ac:dyDescent="0.3">
      <c r="B88" s="20" t="s">
        <v>92</v>
      </c>
    </row>
    <row r="89" spans="2:17" x14ac:dyDescent="0.25">
      <c r="B89" s="17"/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6"/>
    </row>
    <row r="94" spans="2:17" ht="18.75" x14ac:dyDescent="0.25">
      <c r="B94" s="21" t="s">
        <v>98</v>
      </c>
      <c r="G94" s="21" t="s">
        <v>93</v>
      </c>
      <c r="M94" s="21" t="s">
        <v>94</v>
      </c>
      <c r="N94" s="22"/>
    </row>
    <row r="95" spans="2:17" ht="18.75" x14ac:dyDescent="0.25">
      <c r="B95" s="23" t="s">
        <v>95</v>
      </c>
      <c r="G95" s="23" t="s">
        <v>96</v>
      </c>
      <c r="L95" s="24"/>
      <c r="M95" s="23" t="s">
        <v>97</v>
      </c>
      <c r="N95" s="25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58" fitToHeight="0" orientation="landscape" r:id="rId1"/>
  <rowBreaks count="1" manualBreakCount="1">
    <brk id="51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eb8c7ae-3c1c-4945-834e-34f6a24ec4c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85C635ECBD39499BC69D0AD2E2CEF6" ma:contentTypeVersion="5" ma:contentTypeDescription="Crear nuevo documento." ma:contentTypeScope="" ma:versionID="a752888a59e8ef55f4a0d4f60f33dd9c">
  <xsd:schema xmlns:xsd="http://www.w3.org/2001/XMLSchema" xmlns:xs="http://www.w3.org/2001/XMLSchema" xmlns:p="http://schemas.microsoft.com/office/2006/metadata/properties" xmlns:ns2="2eb8c7ae-3c1c-4945-834e-34f6a24ec4c0" xmlns:ns3="cea8701c-55d6-4189-9049-b42e5cb22d5d" targetNamespace="http://schemas.microsoft.com/office/2006/metadata/properties" ma:root="true" ma:fieldsID="7d373ef76b757c0b50f54b24de96baf4" ns2:_="" ns3:_="">
    <xsd:import namespace="2eb8c7ae-3c1c-4945-834e-34f6a24ec4c0"/>
    <xsd:import namespace="cea8701c-55d6-4189-9049-b42e5cb22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8c7ae-3c1c-4945-834e-34f6a24ec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8701c-55d6-4189-9049-b42e5cb22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4AE27F-7591-438F-A248-C33F8735F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89B4CA-C2A2-477A-AD2B-4739C7A0511C}">
  <ds:schemaRefs>
    <ds:schemaRef ds:uri="2eb8c7ae-3c1c-4945-834e-34f6a24ec4c0"/>
    <ds:schemaRef ds:uri="http://schemas.microsoft.com/office/2006/documentManagement/types"/>
    <ds:schemaRef ds:uri="cea8701c-55d6-4189-9049-b42e5cb22d5d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E0C9143-2A0E-49AF-845E-A68BB9A6C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8c7ae-3c1c-4945-834e-34f6a24ec4c0"/>
    <ds:schemaRef ds:uri="cea8701c-55d6-4189-9049-b42e5cb22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Ejecución Pres. mayo 2023</vt:lpstr>
      <vt:lpstr>P1 Ejecucion  (2)</vt:lpstr>
      <vt:lpstr>'Ejecución Pres. mayo 2023'!Print_Area</vt:lpstr>
      <vt:lpstr>'P1 Ejecucion 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 Robles Polonia</dc:creator>
  <cp:keywords/>
  <dc:description/>
  <cp:lastModifiedBy>Yonuery De La Cruz Espinosa</cp:lastModifiedBy>
  <cp:revision/>
  <cp:lastPrinted>2023-06-01T13:59:07Z</cp:lastPrinted>
  <dcterms:created xsi:type="dcterms:W3CDTF">2023-02-01T15:57:51Z</dcterms:created>
  <dcterms:modified xsi:type="dcterms:W3CDTF">2023-06-05T15:07:02Z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0x010100D985C635ECBD39499BC69D0AD2E2CEF6</vt:lpwstr>
  </property>
</Properties>
</file>