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11. Planos/"/>
    </mc:Choice>
  </mc:AlternateContent>
  <xr:revisionPtr revIDLastSave="0" documentId="8_{53224E89-C913-47D3-8717-F1853250A65A}" xr6:coauthVersionLast="47" xr6:coauthVersionMax="47" xr10:uidLastSave="{00000000-0000-0000-0000-000000000000}"/>
  <bookViews>
    <workbookView xWindow="-120" yWindow="-120" windowWidth="29040" windowHeight="15720" xr2:uid="{EFA1CF12-4B82-4190-94A1-5006CDE25DED}"/>
  </bookViews>
  <sheets>
    <sheet name="Ejecución.Presup_Enero 2026" sheetId="2" r:id="rId1"/>
  </sheets>
  <definedNames>
    <definedName name="_xlnm.Print_Area" localSheetId="0">'Ejecución.Presup_Enero 2026'!$A$1:$R$103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2" i="2" l="1"/>
  <c r="O92" i="2"/>
  <c r="N92" i="2"/>
  <c r="M92" i="2"/>
  <c r="L92" i="2"/>
  <c r="K92" i="2"/>
  <c r="J92" i="2"/>
  <c r="I92" i="2"/>
  <c r="H92" i="2"/>
  <c r="G92" i="2"/>
  <c r="Q91" i="2"/>
  <c r="E90" i="2"/>
  <c r="Q90" i="2" s="1"/>
  <c r="Q89" i="2"/>
  <c r="Q88" i="2"/>
  <c r="E87" i="2"/>
  <c r="Q87" i="2" s="1"/>
  <c r="Q86" i="2"/>
  <c r="Q85" i="2"/>
  <c r="Q84" i="2"/>
  <c r="E84" i="2"/>
  <c r="E83" i="2" s="1"/>
  <c r="Q83" i="2" s="1"/>
  <c r="Q82" i="2"/>
  <c r="Q81" i="2"/>
  <c r="Q80" i="2"/>
  <c r="Q79" i="2"/>
  <c r="Q78" i="2"/>
  <c r="F77" i="2"/>
  <c r="E77" i="2"/>
  <c r="Q77" i="2" s="1"/>
  <c r="Q76" i="2"/>
  <c r="Q75" i="2"/>
  <c r="Q74" i="2"/>
  <c r="Q73" i="2"/>
  <c r="Q72" i="2"/>
  <c r="F71" i="2"/>
  <c r="E71" i="2"/>
  <c r="Q71" i="2" s="1"/>
  <c r="Q70" i="2"/>
  <c r="Q69" i="2"/>
  <c r="Q68" i="2"/>
  <c r="Q67" i="2"/>
  <c r="Q66" i="2"/>
  <c r="F66" i="2"/>
  <c r="E66" i="2"/>
  <c r="D66" i="2"/>
  <c r="C66" i="2"/>
  <c r="Q65" i="2"/>
  <c r="Q64" i="2"/>
  <c r="Q63" i="2"/>
  <c r="Q62" i="2"/>
  <c r="Q61" i="2"/>
  <c r="Q60" i="2"/>
  <c r="Q59" i="2"/>
  <c r="Q58" i="2"/>
  <c r="Q57" i="2"/>
  <c r="F56" i="2"/>
  <c r="E56" i="2"/>
  <c r="Q56" i="2" s="1"/>
  <c r="D56" i="2"/>
  <c r="C56" i="2"/>
  <c r="Q55" i="2"/>
  <c r="Q54" i="2"/>
  <c r="Q53" i="2"/>
  <c r="Q52" i="2"/>
  <c r="Q51" i="2"/>
  <c r="Q50" i="2"/>
  <c r="Q49" i="2"/>
  <c r="F48" i="2"/>
  <c r="E48" i="2"/>
  <c r="Q48" i="2" s="1"/>
  <c r="C48" i="2"/>
  <c r="Q47" i="2"/>
  <c r="Q46" i="2"/>
  <c r="Q45" i="2"/>
  <c r="Q44" i="2"/>
  <c r="Q43" i="2"/>
  <c r="Q42" i="2"/>
  <c r="Q41" i="2"/>
  <c r="Q40" i="2"/>
  <c r="F39" i="2"/>
  <c r="E39" i="2"/>
  <c r="Q39" i="2" s="1"/>
  <c r="D39" i="2"/>
  <c r="C39" i="2"/>
  <c r="Q38" i="2"/>
  <c r="Q37" i="2"/>
  <c r="Q36" i="2"/>
  <c r="Q35" i="2"/>
  <c r="Q34" i="2"/>
  <c r="Q33" i="2"/>
  <c r="Q32" i="2"/>
  <c r="Q31" i="2"/>
  <c r="Q30" i="2"/>
  <c r="P29" i="2"/>
  <c r="O29" i="2"/>
  <c r="N29" i="2"/>
  <c r="M29" i="2"/>
  <c r="L29" i="2"/>
  <c r="K29" i="2"/>
  <c r="J29" i="2"/>
  <c r="I29" i="2"/>
  <c r="H29" i="2"/>
  <c r="G29" i="2"/>
  <c r="F29" i="2"/>
  <c r="E29" i="2"/>
  <c r="Q29" i="2" s="1"/>
  <c r="D29" i="2"/>
  <c r="C29" i="2"/>
  <c r="Q28" i="2"/>
  <c r="Q27" i="2"/>
  <c r="Q26" i="2"/>
  <c r="Q25" i="2"/>
  <c r="Q24" i="2"/>
  <c r="Q23" i="2"/>
  <c r="Q22" i="2"/>
  <c r="Q21" i="2"/>
  <c r="Q20" i="2"/>
  <c r="F19" i="2"/>
  <c r="Q19" i="2" s="1"/>
  <c r="E19" i="2"/>
  <c r="D19" i="2"/>
  <c r="C19" i="2"/>
  <c r="Q18" i="2"/>
  <c r="Q17" i="2"/>
  <c r="Q16" i="2"/>
  <c r="Q15" i="2"/>
  <c r="Q14" i="2"/>
  <c r="F13" i="2"/>
  <c r="F12" i="2" s="1"/>
  <c r="F92" i="2" s="1"/>
  <c r="E13" i="2"/>
  <c r="Q13" i="2" s="1"/>
  <c r="D13" i="2"/>
  <c r="D92" i="2" s="1"/>
  <c r="C13" i="2"/>
  <c r="C92" i="2" s="1"/>
  <c r="E12" i="2"/>
  <c r="Q12" i="2" s="1"/>
  <c r="E92" i="2" l="1"/>
  <c r="Q92" i="2" s="1"/>
</calcChain>
</file>

<file path=xl/sharedStrings.xml><?xml version="1.0" encoding="utf-8"?>
<sst xmlns="http://schemas.openxmlformats.org/spreadsheetml/2006/main" count="108" uniqueCount="108">
  <si>
    <t>MINISTERIO DE LA VIVIENDA Y EDIFICACIONES</t>
  </si>
  <si>
    <t>VICEMINISTERIO ADMINISTRATIVO Y FINANCIERO</t>
  </si>
  <si>
    <t>DIRECCION FINANCIERA</t>
  </si>
  <si>
    <t>Dpto. de Presupuesto</t>
  </si>
  <si>
    <t>Valores RD$</t>
  </si>
  <si>
    <t>DETALLE</t>
  </si>
  <si>
    <t>PRESUPUESTO VIGENTE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</si>
  <si>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</si>
  <si>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</si>
  <si>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</si>
  <si>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</si>
  <si>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</si>
  <si>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</si>
  <si>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</si>
  <si>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</si>
  <si>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</si>
  <si>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</si>
  <si>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</si>
  <si>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</si>
  <si>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</si>
  <si>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</si>
  <si>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2-GASTOS 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</si>
  <si>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</si>
  <si>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</si>
  <si>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</si>
  <si>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</si>
  <si>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</si>
  <si>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</si>
  <si>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</si>
  <si>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</si>
  <si>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</si>
  <si>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</si>
  <si>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</si>
  <si>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</si>
  <si>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</si>
  <si>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</si>
  <si>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</si>
  <si>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</si>
  <si>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</si>
  <si>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</si>
  <si>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</si>
  <si>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</si>
  <si>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</si>
  <si>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</si>
  <si>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</si>
  <si>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</si>
  <si>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</si>
  <si>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</si>
  <si>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2.4-TRANSFERENCIAS CORRIENTES</t>
  </si>
  <si>
    <t>2.4.1-TRANSFERENCIAS CORRIENTES AL SECTOR PRIVADO</t>
  </si>
  <si>
    <t>2.4.2-TRANSFERENCIAS CORRIENTES AL  GOBIERNO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</si>
  <si>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</si>
  <si>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</si>
  <si>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</si>
  <si>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</si>
  <si>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</si>
  <si>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 xml:space="preserve">2.4.9-TRANSFERENCIAS CORRIENTES A OTRAS INSTITUCIONES PÚBLICAS </t>
  </si>
  <si>
    <t>2.5-TRANSFERENCIAS DE CAPITAL</t>
  </si>
  <si>
    <t xml:space="preserve">2.5.1-TRANSFERENCIAS DE CAPITAL AL SECTOR PRIVADO </t>
  </si>
  <si>
    <t>2.5.2-TRANSFERENCIAS DE CAPITAL AL GOBIERNO GENERAL NACIONAL</t>
  </si>
  <si>
    <t>2.5.3-TRANSFERENCIAS DE CAPITAL A GOBIERNOS GENERALES LOCALES</t>
  </si>
  <si>
    <t>2.5.4-TRANSFERENCIAS DE CAPITAL  A EMPRESAS PÚBLICAS NO FINANCIERAS</t>
  </si>
  <si>
    <t>2.5.5-TRANSFERENCIAS DE CAPITAL A INSTITUCIONES PÚBLICAS FINANCIERAS</t>
  </si>
  <si>
    <t>2.5.6-TRANSFERENCIAS DE CAPITAL AL SECTOR EXTERNO</t>
  </si>
  <si>
    <t>2.5.9-TRANSFERENCIAS DE CAPITAL A OTRAS INSTITUCIONES PÚBLICAS</t>
  </si>
  <si>
    <t>2.6-BIENES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</si>
  <si>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</si>
  <si>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</si>
  <si>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</si>
  <si>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</si>
  <si>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</si>
  <si>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</si>
  <si>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BIOLÓGICOS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</si>
  <si>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</si>
  <si>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</si>
  <si>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</si>
  <si>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</si>
  <si>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</si>
  <si>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</si>
  <si>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
Y 33 LEY 423-06)</t>
  </si>
  <si>
    <t>2.8-ADQUISICION DE ACTIVOS FINANCIEROS CON FINES DE POLÍTICA</t>
  </si>
  <si>
    <t>2.8.1-CONCESIÓN DE PRESTAMOS</t>
  </si>
  <si>
    <t>2.8.2-ADQUISICIÓN DE TÍTULOS VALORES REPRESENTATIVOS DE DEUDA</t>
  </si>
  <si>
    <t>2.8.3-COMPRA DE ACCIONES Y PARTICIPACIONES DE CAPITAL</t>
  </si>
  <si>
    <t>2.8.4-OBLIGACIONES NEGOCIALES</t>
  </si>
  <si>
    <t>2.8.5-APORTES DE CAPITAL AL SECTOR PÚBLICO</t>
  </si>
  <si>
    <t>2.9-GASTOS FINANCIEROS</t>
  </si>
  <si>
    <t>2.9.1-INTERESES DE LA DEUDA PÚBLICA INTERNA</t>
  </si>
  <si>
    <t>2.9.2-INTERESES DE LA DEUDA PÚBLICA EXTERNA</t>
  </si>
  <si>
    <t>2.9.3-INTERESES DE LA DEUDA COMERCIAL</t>
  </si>
  <si>
    <t>2.9.4-COMISIONES Y OTROS GASTOS BANCARIOS DE LA DEUDA PÚBLICA</t>
  </si>
  <si>
    <t xml:space="preserve">2.9.5-GASTOS DE INTERESES, RECARGOS, MULTAS Y SANCIONES DE IMPUESTOS Y
CONTRIBUCIONES SOCIALES 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</si>
  <si>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</si>
  <si>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</si>
  <si>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</si>
  <si>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</si>
  <si>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</si>
  <si>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</si>
  <si>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PASIVOSNO CORRIENTES</t>
  </si>
  <si>
    <t>4.3-DISMINUCION DE FONDOS DE TERCEROS</t>
  </si>
  <si>
    <t>4.3.5-DISMINUCION DEPOSITOS FONDOS DE TERCEROS</t>
  </si>
  <si>
    <t>Total general</t>
  </si>
  <si>
    <t>*NOTA</t>
  </si>
  <si>
    <r>
      <rPr>
        <b/>
        <sz val="11"/>
        <color rgb="FF000000"/>
        <rFont val="Aptos Narrow"/>
        <family val="2"/>
        <scheme val="minor"/>
      </rPr>
      <t>Presupuesto aprobado</t>
    </r>
    <r>
      <rPr>
        <sz val="11"/>
        <color theme="1"/>
        <rFont val="Aptos Narrow"/>
        <family val="2"/>
        <scheme val="minor"/>
      </rPr>
      <t>: Se refiere al presupuesto aprobado en la Ley de Presupuesto General del Estado</t>
    </r>
  </si>
  <si>
    <r>
      <rPr>
        <b/>
        <sz val="11"/>
        <color rgb="FF000000"/>
        <rFont val="Aptos Narrow"/>
        <family val="2"/>
        <scheme val="minor"/>
      </rPr>
      <t>Presupuesto modificado</t>
    </r>
    <r>
      <rPr>
        <sz val="11"/>
        <color theme="1"/>
        <rFont val="Aptos Narrow"/>
        <family val="2"/>
        <scheme val="minor"/>
      </rPr>
      <t>: Se refiere al presupuesto aprobado en caso de que el Congreso Nacional apruebe un presupuesto complementario</t>
    </r>
  </si>
  <si>
    <r>
      <rPr>
        <b/>
        <sz val="11"/>
        <color rgb="FF000000"/>
        <rFont val="Aptos Narrow"/>
        <family val="2"/>
        <scheme val="minor"/>
      </rPr>
      <t>Total devengado</t>
    </r>
    <r>
      <rPr>
        <sz val="11"/>
        <color theme="1"/>
        <rFont val="Aptos Narrow"/>
        <family val="2"/>
        <scheme val="minor"/>
      </rPr>
      <t>: Son los recursos financieros que surgen con la obligacion del pago por la recepcion de conformidad de obras, bienes y servicios oportunamente contratados o, en los casos de gastos sin contraprestacion, por haberse cumplido los requisitos administrativos dispuestos por el reglamento de la presente Ley.</t>
    </r>
  </si>
  <si>
    <t>Ejecucion de Gastos y aplicaciones Financieras 2026</t>
  </si>
  <si>
    <t>Fuente: Reporte del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</si>
</sst>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6"/>
      <color theme="4" tint="-0.249977111117893"/>
      <name val="Aptos Narrow"/>
      <family val="2"/>
      <scheme val="minor"/>
    </font>
    <font>
      <b/>
      <sz val="13"/>
      <color theme="4" tint="-0.249977111117893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6"/>
      <color indexed="8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/>
      <right/>
      <top style="double">
        <color theme="4" tint="-0.24997711111789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1"/>
    <xf numFmtId="43" fontId="0" fillId="0" borderId="0" xfId="2" applyFont="1"/>
    <xf numFmtId="0" fontId="10" fillId="2" borderId="1" xfId="1" applyFont="1" applyFill="1" applyBorder="1" applyAlignment="1">
      <alignment vertical="center"/>
    </xf>
    <xf numFmtId="0" fontId="10" fillId="2" borderId="2" xfId="1" applyFont="1" applyFill="1" applyBorder="1" applyAlignment="1">
      <alignment vertical="center"/>
    </xf>
    <xf numFmtId="0" fontId="3" fillId="2" borderId="2" xfId="1" applyFont="1" applyFill="1" applyBorder="1"/>
    <xf numFmtId="0" fontId="10" fillId="2" borderId="2" xfId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3" fillId="3" borderId="3" xfId="1" applyFont="1" applyFill="1" applyBorder="1" applyAlignment="1">
      <alignment horizontal="left"/>
    </xf>
    <xf numFmtId="43" fontId="3" fillId="3" borderId="3" xfId="1" applyNumberFormat="1" applyFont="1" applyFill="1" applyBorder="1"/>
    <xf numFmtId="43" fontId="3" fillId="3" borderId="3" xfId="2" applyFont="1" applyFill="1" applyBorder="1" applyAlignment="1">
      <alignment horizontal="left"/>
    </xf>
    <xf numFmtId="0" fontId="1" fillId="4" borderId="4" xfId="1" applyFont="1" applyFill="1" applyBorder="1" applyAlignment="1">
      <alignment horizontal="left" indent="1"/>
    </xf>
    <xf numFmtId="43" fontId="1" fillId="4" borderId="4" xfId="1" applyNumberFormat="1" applyFont="1" applyFill="1" applyBorder="1"/>
    <xf numFmtId="43" fontId="1" fillId="4" borderId="4" xfId="2" applyFont="1" applyFill="1" applyBorder="1" applyAlignment="1">
      <alignment horizontal="left" indent="1"/>
    </xf>
    <xf numFmtId="43" fontId="1" fillId="4" borderId="4" xfId="2" applyFont="1" applyFill="1" applyBorder="1"/>
    <xf numFmtId="0" fontId="1" fillId="0" borderId="3" xfId="1" applyFont="1" applyBorder="1" applyAlignment="1">
      <alignment horizontal="left" indent="2"/>
    </xf>
    <xf numFmtId="43" fontId="1" fillId="0" borderId="3" xfId="1" applyNumberFormat="1" applyFont="1" applyBorder="1"/>
    <xf numFmtId="43" fontId="1" fillId="0" borderId="3" xfId="2" applyFont="1" applyBorder="1" applyAlignment="1">
      <alignment horizontal="left" indent="2"/>
    </xf>
    <xf numFmtId="43" fontId="1" fillId="0" borderId="3" xfId="2" applyFont="1" applyBorder="1"/>
    <xf numFmtId="43" fontId="1" fillId="4" borderId="4" xfId="1" applyNumberFormat="1" applyFont="1" applyFill="1" applyBorder="1" applyAlignment="1">
      <alignment horizontal="left" indent="1"/>
    </xf>
    <xf numFmtId="0" fontId="2" fillId="0" borderId="5" xfId="1" applyFont="1" applyBorder="1" applyAlignment="1">
      <alignment horizontal="left"/>
    </xf>
    <xf numFmtId="43" fontId="2" fillId="0" borderId="5" xfId="1" applyNumberFormat="1" applyFont="1" applyBorder="1"/>
    <xf numFmtId="43" fontId="2" fillId="0" borderId="5" xfId="2" applyFont="1" applyBorder="1" applyAlignment="1">
      <alignment horizontal="left"/>
    </xf>
    <xf numFmtId="43" fontId="2" fillId="0" borderId="5" xfId="2" applyFont="1" applyBorder="1"/>
    <xf numFmtId="0" fontId="11" fillId="0" borderId="0" xfId="1" applyFont="1"/>
    <xf numFmtId="0" fontId="4" fillId="0" borderId="6" xfId="1" applyBorder="1" applyAlignment="1">
      <alignment wrapText="1"/>
    </xf>
    <xf numFmtId="0" fontId="9" fillId="0" borderId="0" xfId="1" applyFont="1" applyAlignment="1">
      <alignment horizontal="center"/>
    </xf>
    <xf numFmtId="0" fontId="4" fillId="0" borderId="7" xfId="1" applyBorder="1" applyAlignment="1">
      <alignment horizontal="left" wrapText="1"/>
    </xf>
    <xf numFmtId="0" fontId="4" fillId="0" borderId="8" xfId="1" applyBorder="1" applyAlignment="1">
      <alignment horizontal="left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4" fillId="0" borderId="0" xfId="1"/>
    <xf numFmtId="0" fontId="11" fillId="0" borderId="6" xfId="1" applyFont="1" applyBorder="1"/>
  </cellXfs>
  <cellStyles count="3">
    <cellStyle name="Millares 2" xfId="2" xr:uid="{C6530ACB-FF45-4B6C-86DE-4CB0BA833107}"/>
    <cellStyle name="Normal" xfId="0" builtinId="0"/>
    <cellStyle name="Normal 2" xfId="1" xr:uid="{F070F6BB-FD36-478B-B8F0-CB388078A4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981100</xdr:colOff>
      <xdr:row>103</xdr:row>
      <xdr:rowOff>126939</xdr:rowOff>
    </xdr:from>
    <xdr:to>
      <xdr:col>16</xdr:col>
      <xdr:colOff>77108</xdr:colOff>
      <xdr:row>106</xdr:row>
      <xdr:rowOff>18372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945D77CD-5E68-424B-9C22-69836D45330F}"/>
            </a:ext>
          </a:extLst>
        </xdr:cNvPr>
        <xdr:cNvGrpSpPr/>
      </xdr:nvGrpSpPr>
      <xdr:grpSpPr>
        <a:xfrm>
          <a:off x="1280457" y="19775653"/>
          <a:ext cx="10784544" cy="462933"/>
          <a:chOff x="1106707" y="21787686"/>
          <a:chExt cx="23897478" cy="1099155"/>
        </a:xfrm>
      </xdr:grpSpPr>
      <xdr:sp macro="" textlink="">
        <xdr:nvSpPr>
          <xdr:cNvPr id="3" name="CuadroTexto 6">
            <a:extLst>
              <a:ext uri="{FF2B5EF4-FFF2-40B4-BE49-F238E27FC236}">
                <a16:creationId xmlns:a16="http://schemas.microsoft.com/office/drawing/2014/main" id="{48CB0DCB-E20A-1FC6-B50A-460D5370F8D4}"/>
              </a:ext>
            </a:extLst>
          </xdr:cNvPr>
          <xdr:cNvSpPr txBox="1"/>
        </xdr:nvSpPr>
        <xdr:spPr>
          <a:xfrm>
            <a:off x="1106707" y="21809770"/>
            <a:ext cx="7923620" cy="78287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2400">
                <a:latin typeface="72 Black" panose="020B0A0403060302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Lic.</a:t>
            </a:r>
            <a:r>
              <a:rPr lang="es-DO" sz="2400" baseline="0">
                <a:latin typeface="72 Black" panose="020B0A0403060302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 </a:t>
            </a:r>
            <a:r>
              <a:rPr lang="es-DO" sz="2400">
                <a:latin typeface="72 Black" panose="020B0A0403060302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Hilaria Muñoz</a:t>
            </a:r>
          </a:p>
        </xdr:txBody>
      </xdr:sp>
      <xdr:sp macro="" textlink="">
        <xdr:nvSpPr>
          <xdr:cNvPr id="4" name="CuadroTexto 7">
            <a:extLst>
              <a:ext uri="{FF2B5EF4-FFF2-40B4-BE49-F238E27FC236}">
                <a16:creationId xmlns:a16="http://schemas.microsoft.com/office/drawing/2014/main" id="{313085F9-86F0-66AF-6455-79ECDBEEA377}"/>
              </a:ext>
            </a:extLst>
          </xdr:cNvPr>
          <xdr:cNvSpPr txBox="1"/>
        </xdr:nvSpPr>
        <xdr:spPr>
          <a:xfrm>
            <a:off x="14601860" y="21787686"/>
            <a:ext cx="10402325" cy="109915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2400">
                <a:latin typeface="72 Black" panose="020B0A0403060302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Ing.</a:t>
            </a:r>
            <a:r>
              <a:rPr lang="es-DO" sz="2400" baseline="0">
                <a:latin typeface="72 Black" panose="020B0A0403060302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 </a:t>
            </a:r>
            <a:r>
              <a:rPr lang="es-DO" sz="2400">
                <a:latin typeface="72 Black" panose="020B0A0403060302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Juan Julia</a:t>
            </a:r>
            <a:r>
              <a:rPr lang="es-DO" sz="2800">
                <a:latin typeface="72 Black" panose="020B0A0403060302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 </a:t>
            </a:r>
            <a:r>
              <a:rPr lang="es-DO" sz="2400">
                <a:latin typeface="72 Black" panose="020B0A0403060302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Calac</a:t>
            </a:r>
          </a:p>
        </xdr:txBody>
      </xdr:sp>
    </xdr:grpSp>
    <xdr:clientData/>
  </xdr:twoCellAnchor>
  <xdr:twoCellAnchor editAs="oneCell">
    <xdr:from>
      <xdr:col>1</xdr:col>
      <xdr:colOff>2333625</xdr:colOff>
      <xdr:row>0</xdr:row>
      <xdr:rowOff>0</xdr:rowOff>
    </xdr:from>
    <xdr:to>
      <xdr:col>1</xdr:col>
      <xdr:colOff>3755571</xdr:colOff>
      <xdr:row>6</xdr:row>
      <xdr:rowOff>11277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D714668-77C4-47FA-A259-818BEABF21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6" t="12587" r="3496" b="13287"/>
        <a:stretch/>
      </xdr:blipFill>
      <xdr:spPr>
        <a:xfrm>
          <a:off x="2628900" y="0"/>
          <a:ext cx="1421946" cy="1030452"/>
        </a:xfrm>
        <a:prstGeom prst="rect">
          <a:avLst/>
        </a:prstGeom>
      </xdr:spPr>
    </xdr:pic>
    <xdr:clientData/>
  </xdr:twoCellAnchor>
  <xdr:twoCellAnchor>
    <xdr:from>
      <xdr:col>1</xdr:col>
      <xdr:colOff>936625</xdr:colOff>
      <xdr:row>103</xdr:row>
      <xdr:rowOff>167821</xdr:rowOff>
    </xdr:from>
    <xdr:to>
      <xdr:col>1</xdr:col>
      <xdr:colOff>4587875</xdr:colOff>
      <xdr:row>103</xdr:row>
      <xdr:rowOff>167821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38AC4053-40E2-49CB-9950-94D16A916FF5}"/>
            </a:ext>
          </a:extLst>
        </xdr:cNvPr>
        <xdr:cNvCxnSpPr/>
      </xdr:nvCxnSpPr>
      <xdr:spPr>
        <a:xfrm>
          <a:off x="1235982" y="19802928"/>
          <a:ext cx="3651250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1238250</xdr:colOff>
      <xdr:row>103</xdr:row>
      <xdr:rowOff>176893</xdr:rowOff>
    </xdr:from>
    <xdr:to>
      <xdr:col>16</xdr:col>
      <xdr:colOff>222250</xdr:colOff>
      <xdr:row>103</xdr:row>
      <xdr:rowOff>176893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13051CE1-68EC-4AC2-8DBD-E4C3E0ED0AB5}"/>
            </a:ext>
          </a:extLst>
        </xdr:cNvPr>
        <xdr:cNvCxnSpPr/>
      </xdr:nvCxnSpPr>
      <xdr:spPr>
        <a:xfrm>
          <a:off x="7688036" y="19812000"/>
          <a:ext cx="4522107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5034E-674B-42C3-B2BE-7A46687E662A}">
  <sheetPr>
    <pageSetUpPr fitToPage="1"/>
  </sheetPr>
  <dimension ref="B1:Q100"/>
  <sheetViews>
    <sheetView showGridLines="0" tabSelected="1" topLeftCell="A2" zoomScale="70" zoomScaleNormal="70" workbookViewId="0">
      <selection activeCell="AB25" sqref="AB25"/>
    </sheetView>
  </sheetViews>
  <sheetFormatPr baseColWidth="10" defaultRowHeight="15" x14ac:dyDescent="0.25"/>
  <cols>
    <col min="1" max="1" width="4.42578125" style="1" customWidth="1"/>
    <col min="2" max="2" width="92.140625" style="1" customWidth="1"/>
    <col min="3" max="3" width="31.140625" style="1" bestFit="1" customWidth="1"/>
    <col min="4" max="4" width="30.140625" style="1" customWidth="1"/>
    <col min="5" max="5" width="21.7109375" style="1" bestFit="1" customWidth="1"/>
    <col min="6" max="6" width="23.140625" style="1" hidden="1" customWidth="1"/>
    <col min="7" max="16" width="11.42578125" style="1" hidden="1" customWidth="1"/>
    <col min="17" max="17" width="23.140625" style="1" bestFit="1" customWidth="1"/>
    <col min="18" max="16384" width="11.42578125" style="1"/>
  </cols>
  <sheetData>
    <row r="1" spans="2:17" hidden="1" x14ac:dyDescent="0.25">
      <c r="C1" s="2"/>
    </row>
    <row r="2" spans="2:17" x14ac:dyDescent="0.25">
      <c r="C2" s="2"/>
    </row>
    <row r="3" spans="2:17" ht="15" customHeight="1" x14ac:dyDescent="0.25">
      <c r="B3" s="29" t="s">
        <v>0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2:17" ht="13.5" customHeight="1" x14ac:dyDescent="0.25">
      <c r="B4" s="30" t="s">
        <v>1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</row>
    <row r="5" spans="2:17" ht="15.75" customHeight="1" x14ac:dyDescent="0.25">
      <c r="B5" s="31" t="s">
        <v>2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</row>
    <row r="6" spans="2:17" ht="21" x14ac:dyDescent="0.25">
      <c r="B6" s="31" t="s">
        <v>3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</row>
    <row r="7" spans="2:17" ht="4.5" customHeight="1" x14ac:dyDescent="0.25">
      <c r="B7" s="32"/>
      <c r="C7" s="32"/>
      <c r="D7" s="32"/>
    </row>
    <row r="8" spans="2:17" hidden="1" x14ac:dyDescent="0.25">
      <c r="B8" s="33"/>
      <c r="C8" s="33"/>
    </row>
    <row r="9" spans="2:17" ht="21" x14ac:dyDescent="0.35">
      <c r="B9" s="26" t="s">
        <v>106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</row>
    <row r="10" spans="2:17" ht="21" x14ac:dyDescent="0.35">
      <c r="B10" s="26" t="s">
        <v>4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</row>
    <row r="11" spans="2:17" ht="18.75" x14ac:dyDescent="0.25">
      <c r="B11" s="3" t="s">
        <v>5</v>
      </c>
      <c r="C11" s="4" t="s">
        <v>6</v>
      </c>
      <c r="D11" s="5" t="s">
        <v>7</v>
      </c>
      <c r="E11" s="6" t="s">
        <v>8</v>
      </c>
      <c r="F11" s="6" t="s">
        <v>9</v>
      </c>
      <c r="G11" s="6" t="s">
        <v>10</v>
      </c>
      <c r="H11" s="6" t="s">
        <v>11</v>
      </c>
      <c r="I11" s="6" t="s">
        <v>12</v>
      </c>
      <c r="J11" s="6" t="s">
        <v>13</v>
      </c>
      <c r="K11" s="6" t="s">
        <v>14</v>
      </c>
      <c r="L11" s="6" t="s">
        <v>15</v>
      </c>
      <c r="M11" s="6" t="s">
        <v>16</v>
      </c>
      <c r="N11" s="6" t="s">
        <v>17</v>
      </c>
      <c r="O11" s="6" t="s">
        <v>18</v>
      </c>
      <c r="P11" s="6" t="s">
        <v>19</v>
      </c>
      <c r="Q11" s="7" t="s">
        <v>20</v>
      </c>
    </row>
    <row r="12" spans="2:17" x14ac:dyDescent="0.25">
      <c r="B12" s="8" t="s">
        <v>21</v>
      </c>
      <c r="C12" s="9"/>
      <c r="D12" s="9"/>
      <c r="E12" s="10">
        <f>+E13+E19+E29+E39+E48+E56+E66+E71+E77+E84+E87+E90</f>
        <v>641804219.81999993</v>
      </c>
      <c r="F12" s="10">
        <f>+F13+F19+F29+F39+F48+F56+F66+F71+F77+F84+F87+F90</f>
        <v>0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9">
        <f>+SUM(E12:P12)</f>
        <v>641804219.81999993</v>
      </c>
    </row>
    <row r="13" spans="2:17" x14ac:dyDescent="0.25">
      <c r="B13" s="11" t="s">
        <v>22</v>
      </c>
      <c r="C13" s="12">
        <f>+SUM(C14:C18)</f>
        <v>2457771013.6900001</v>
      </c>
      <c r="D13" s="12">
        <f>+SUM(D14:D18)</f>
        <v>65549324</v>
      </c>
      <c r="E13" s="13">
        <f>+SUM(E14:E18)</f>
        <v>142650150.90000001</v>
      </c>
      <c r="F13" s="13">
        <f>+SUM(F14:F18)</f>
        <v>0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4">
        <f t="shared" ref="Q13:Q76" si="0">+SUM(E13:P13)</f>
        <v>142650150.90000001</v>
      </c>
    </row>
    <row r="14" spans="2:17" x14ac:dyDescent="0.25">
      <c r="B14" s="15" t="s">
        <v>23</v>
      </c>
      <c r="C14" s="16">
        <v>1598883874.6500001</v>
      </c>
      <c r="D14" s="16">
        <v>21549324</v>
      </c>
      <c r="E14" s="17">
        <v>116485747.09999999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8">
        <f t="shared" si="0"/>
        <v>116485747.09999999</v>
      </c>
    </row>
    <row r="15" spans="2:17" x14ac:dyDescent="0.25">
      <c r="B15" s="15" t="s">
        <v>24</v>
      </c>
      <c r="C15" s="16">
        <v>619874135</v>
      </c>
      <c r="D15" s="16">
        <v>43500000</v>
      </c>
      <c r="E15" s="17">
        <v>8290500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8">
        <f t="shared" si="0"/>
        <v>8290500</v>
      </c>
    </row>
    <row r="16" spans="2:17" x14ac:dyDescent="0.25">
      <c r="B16" s="15" t="s">
        <v>25</v>
      </c>
      <c r="C16" s="16">
        <v>3000000</v>
      </c>
      <c r="D16" s="16">
        <v>500000</v>
      </c>
      <c r="E16" s="16">
        <v>0</v>
      </c>
      <c r="F16" s="16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8">
        <f t="shared" si="0"/>
        <v>0</v>
      </c>
    </row>
    <row r="17" spans="2:17" x14ac:dyDescent="0.25">
      <c r="B17" s="15" t="s">
        <v>26</v>
      </c>
      <c r="C17" s="16">
        <v>235013004.03999999</v>
      </c>
      <c r="D17" s="16">
        <v>0</v>
      </c>
      <c r="E17" s="16">
        <v>0</v>
      </c>
      <c r="F17" s="16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8">
        <f t="shared" si="0"/>
        <v>0</v>
      </c>
    </row>
    <row r="18" spans="2:17" x14ac:dyDescent="0.25">
      <c r="B18" s="15" t="s">
        <v>27</v>
      </c>
      <c r="C18" s="16">
        <v>1000000</v>
      </c>
      <c r="D18" s="16">
        <v>0</v>
      </c>
      <c r="E18" s="17">
        <v>17873903.800000001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8">
        <f t="shared" si="0"/>
        <v>17873903.800000001</v>
      </c>
    </row>
    <row r="19" spans="2:17" x14ac:dyDescent="0.25">
      <c r="B19" s="11" t="s">
        <v>28</v>
      </c>
      <c r="C19" s="12">
        <f>+SUM(C20:C28)</f>
        <v>1136329602</v>
      </c>
      <c r="D19" s="12">
        <f>+SUM(D20:D28)</f>
        <v>9000000</v>
      </c>
      <c r="E19" s="13">
        <f>+SUM(E20:E28)</f>
        <v>23723114.250000004</v>
      </c>
      <c r="F19" s="13">
        <f>+SUM(F20:F28)</f>
        <v>0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4">
        <f>+SUM(E19:P19)</f>
        <v>23723114.250000004</v>
      </c>
    </row>
    <row r="20" spans="2:17" x14ac:dyDescent="0.25">
      <c r="B20" s="15" t="s">
        <v>29</v>
      </c>
      <c r="C20" s="16">
        <v>58210000</v>
      </c>
      <c r="D20" s="16">
        <v>0</v>
      </c>
      <c r="E20" s="17">
        <v>4024655.08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8">
        <f t="shared" si="0"/>
        <v>4024655.08</v>
      </c>
    </row>
    <row r="21" spans="2:17" x14ac:dyDescent="0.25">
      <c r="B21" s="15" t="s">
        <v>30</v>
      </c>
      <c r="C21" s="16">
        <v>152410000</v>
      </c>
      <c r="D21" s="16">
        <v>0</v>
      </c>
      <c r="E21" s="17">
        <v>0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8">
        <f t="shared" si="0"/>
        <v>0</v>
      </c>
    </row>
    <row r="22" spans="2:17" x14ac:dyDescent="0.25">
      <c r="B22" s="15" t="s">
        <v>31</v>
      </c>
      <c r="C22" s="16">
        <v>35000000</v>
      </c>
      <c r="D22" s="16">
        <v>0</v>
      </c>
      <c r="E22" s="17">
        <v>35323.120000000003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8">
        <f t="shared" si="0"/>
        <v>35323.120000000003</v>
      </c>
    </row>
    <row r="23" spans="2:17" x14ac:dyDescent="0.25">
      <c r="B23" s="15" t="s">
        <v>32</v>
      </c>
      <c r="C23" s="16">
        <v>75000000</v>
      </c>
      <c r="D23" s="16">
        <v>9000000</v>
      </c>
      <c r="E23" s="17">
        <v>2000000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8">
        <f t="shared" si="0"/>
        <v>2000000</v>
      </c>
    </row>
    <row r="24" spans="2:17" x14ac:dyDescent="0.25">
      <c r="B24" s="15" t="s">
        <v>33</v>
      </c>
      <c r="C24" s="16">
        <v>272740000</v>
      </c>
      <c r="D24" s="16">
        <v>0</v>
      </c>
      <c r="E24" s="17">
        <v>5579357.46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8">
        <f t="shared" si="0"/>
        <v>5579357.46</v>
      </c>
    </row>
    <row r="25" spans="2:17" x14ac:dyDescent="0.25">
      <c r="B25" s="15" t="s">
        <v>34</v>
      </c>
      <c r="C25" s="16">
        <v>84010000</v>
      </c>
      <c r="D25" s="16">
        <v>0</v>
      </c>
      <c r="E25" s="17">
        <v>4245736.49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8">
        <f t="shared" si="0"/>
        <v>4245736.49</v>
      </c>
    </row>
    <row r="26" spans="2:17" x14ac:dyDescent="0.25">
      <c r="B26" s="15" t="s">
        <v>35</v>
      </c>
      <c r="C26" s="16">
        <v>37550000</v>
      </c>
      <c r="D26" s="16">
        <v>0</v>
      </c>
      <c r="E26" s="17">
        <v>2052880.36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8">
        <f t="shared" si="0"/>
        <v>2052880.36</v>
      </c>
    </row>
    <row r="27" spans="2:17" x14ac:dyDescent="0.25">
      <c r="B27" s="15" t="s">
        <v>36</v>
      </c>
      <c r="C27" s="16">
        <v>354409602</v>
      </c>
      <c r="D27" s="16">
        <v>0</v>
      </c>
      <c r="E27" s="17">
        <v>1755632.89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8">
        <f t="shared" si="0"/>
        <v>1755632.89</v>
      </c>
    </row>
    <row r="28" spans="2:17" x14ac:dyDescent="0.25">
      <c r="B28" s="15" t="s">
        <v>37</v>
      </c>
      <c r="C28" s="16">
        <v>67000000</v>
      </c>
      <c r="D28" s="16">
        <v>0</v>
      </c>
      <c r="E28" s="17">
        <v>4029528.85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8">
        <f t="shared" si="0"/>
        <v>4029528.85</v>
      </c>
    </row>
    <row r="29" spans="2:17" x14ac:dyDescent="0.25">
      <c r="B29" s="11" t="s">
        <v>38</v>
      </c>
      <c r="C29" s="12">
        <f>+SUM(C30:C38)</f>
        <v>626414465</v>
      </c>
      <c r="D29" s="12">
        <f>+SUM(D30:D38)</f>
        <v>0</v>
      </c>
      <c r="E29" s="13">
        <f>+SUM(E30:E38)</f>
        <v>2630781.66</v>
      </c>
      <c r="F29" s="13">
        <f>+SUM(F30:F38)</f>
        <v>0</v>
      </c>
      <c r="G29" s="13">
        <f t="shared" ref="G29:P29" si="1">+SUM(G30:G38)</f>
        <v>0</v>
      </c>
      <c r="H29" s="13">
        <f t="shared" si="1"/>
        <v>0</v>
      </c>
      <c r="I29" s="13">
        <f t="shared" si="1"/>
        <v>0</v>
      </c>
      <c r="J29" s="13">
        <f t="shared" si="1"/>
        <v>0</v>
      </c>
      <c r="K29" s="13">
        <f t="shared" si="1"/>
        <v>0</v>
      </c>
      <c r="L29" s="13">
        <f t="shared" si="1"/>
        <v>0</v>
      </c>
      <c r="M29" s="13">
        <f t="shared" si="1"/>
        <v>0</v>
      </c>
      <c r="N29" s="13">
        <f t="shared" si="1"/>
        <v>0</v>
      </c>
      <c r="O29" s="13">
        <f t="shared" si="1"/>
        <v>0</v>
      </c>
      <c r="P29" s="13">
        <f t="shared" si="1"/>
        <v>0</v>
      </c>
      <c r="Q29" s="14">
        <f t="shared" si="0"/>
        <v>2630781.66</v>
      </c>
    </row>
    <row r="30" spans="2:17" x14ac:dyDescent="0.25">
      <c r="B30" s="15" t="s">
        <v>39</v>
      </c>
      <c r="C30" s="16">
        <v>145954498</v>
      </c>
      <c r="D30" s="16">
        <v>0</v>
      </c>
      <c r="E30" s="17">
        <v>272757.74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8">
        <f t="shared" si="0"/>
        <v>272757.74</v>
      </c>
    </row>
    <row r="31" spans="2:17" x14ac:dyDescent="0.25">
      <c r="B31" s="15" t="s">
        <v>40</v>
      </c>
      <c r="C31" s="16">
        <v>8900000</v>
      </c>
      <c r="D31" s="16">
        <v>0</v>
      </c>
      <c r="E31" s="17">
        <v>0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8">
        <f t="shared" si="0"/>
        <v>0</v>
      </c>
    </row>
    <row r="32" spans="2:17" x14ac:dyDescent="0.25">
      <c r="B32" s="15" t="s">
        <v>41</v>
      </c>
      <c r="C32" s="16">
        <v>6300000</v>
      </c>
      <c r="D32" s="16">
        <v>0</v>
      </c>
      <c r="E32" s="16">
        <v>669959.16</v>
      </c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8">
        <f t="shared" si="0"/>
        <v>669959.16</v>
      </c>
    </row>
    <row r="33" spans="2:17" x14ac:dyDescent="0.25">
      <c r="B33" s="15" t="s">
        <v>42</v>
      </c>
      <c r="C33" s="16">
        <v>300000</v>
      </c>
      <c r="D33" s="16">
        <v>0</v>
      </c>
      <c r="E33" s="16">
        <v>0</v>
      </c>
      <c r="F33" s="16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8">
        <f t="shared" si="0"/>
        <v>0</v>
      </c>
    </row>
    <row r="34" spans="2:17" x14ac:dyDescent="0.25">
      <c r="B34" s="15" t="s">
        <v>43</v>
      </c>
      <c r="C34" s="16">
        <v>4060000</v>
      </c>
      <c r="D34" s="16">
        <v>0</v>
      </c>
      <c r="E34" s="17">
        <v>0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8">
        <f t="shared" si="0"/>
        <v>0</v>
      </c>
    </row>
    <row r="35" spans="2:17" x14ac:dyDescent="0.25">
      <c r="B35" s="15" t="s">
        <v>44</v>
      </c>
      <c r="C35" s="16">
        <v>215899443</v>
      </c>
      <c r="D35" s="16">
        <v>0</v>
      </c>
      <c r="E35" s="17">
        <v>431999.17</v>
      </c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8">
        <f t="shared" si="0"/>
        <v>431999.17</v>
      </c>
    </row>
    <row r="36" spans="2:17" x14ac:dyDescent="0.25">
      <c r="B36" s="15" t="s">
        <v>45</v>
      </c>
      <c r="C36" s="16">
        <v>72457820</v>
      </c>
      <c r="D36" s="16">
        <v>0</v>
      </c>
      <c r="E36" s="17">
        <v>952246.59</v>
      </c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8">
        <f t="shared" si="0"/>
        <v>952246.59</v>
      </c>
    </row>
    <row r="37" spans="2:17" x14ac:dyDescent="0.25">
      <c r="B37" s="15" t="s">
        <v>46</v>
      </c>
      <c r="C37" s="16">
        <v>0</v>
      </c>
      <c r="D37" s="16">
        <v>0</v>
      </c>
      <c r="E37" s="16">
        <v>0</v>
      </c>
      <c r="F37" s="16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8">
        <f t="shared" si="0"/>
        <v>0</v>
      </c>
    </row>
    <row r="38" spans="2:17" x14ac:dyDescent="0.25">
      <c r="B38" s="15" t="s">
        <v>47</v>
      </c>
      <c r="C38" s="16">
        <v>172542704</v>
      </c>
      <c r="D38" s="16">
        <v>0</v>
      </c>
      <c r="E38" s="17">
        <v>303819</v>
      </c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8">
        <f t="shared" si="0"/>
        <v>303819</v>
      </c>
    </row>
    <row r="39" spans="2:17" x14ac:dyDescent="0.25">
      <c r="B39" s="11" t="s">
        <v>48</v>
      </c>
      <c r="C39" s="12">
        <f>+SUM(C40:C47)</f>
        <v>70078000</v>
      </c>
      <c r="D39" s="12">
        <f>+SUM(D40:D47)</f>
        <v>0</v>
      </c>
      <c r="E39" s="13">
        <f>+SUM(E40:E47)</f>
        <v>0</v>
      </c>
      <c r="F39" s="13">
        <f>+SUM(F40:F47)</f>
        <v>0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4">
        <f t="shared" si="0"/>
        <v>0</v>
      </c>
    </row>
    <row r="40" spans="2:17" x14ac:dyDescent="0.25">
      <c r="B40" s="15" t="s">
        <v>49</v>
      </c>
      <c r="C40" s="16">
        <v>64878000</v>
      </c>
      <c r="D40" s="16">
        <v>0</v>
      </c>
      <c r="E40" s="16">
        <v>0</v>
      </c>
      <c r="F40" s="16">
        <v>0</v>
      </c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8">
        <f t="shared" si="0"/>
        <v>0</v>
      </c>
    </row>
    <row r="41" spans="2:17" x14ac:dyDescent="0.25">
      <c r="B41" s="15" t="s">
        <v>50</v>
      </c>
      <c r="C41" s="16">
        <v>5100000</v>
      </c>
      <c r="D41" s="16">
        <v>0</v>
      </c>
      <c r="E41" s="16">
        <v>0</v>
      </c>
      <c r="F41" s="16">
        <v>0</v>
      </c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8">
        <f t="shared" si="0"/>
        <v>0</v>
      </c>
    </row>
    <row r="42" spans="2:17" x14ac:dyDescent="0.25">
      <c r="B42" s="15" t="s">
        <v>51</v>
      </c>
      <c r="C42" s="16">
        <v>0</v>
      </c>
      <c r="D42" s="16">
        <v>0</v>
      </c>
      <c r="E42" s="16">
        <v>0</v>
      </c>
      <c r="F42" s="16">
        <v>0</v>
      </c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8">
        <f t="shared" si="0"/>
        <v>0</v>
      </c>
    </row>
    <row r="43" spans="2:17" x14ac:dyDescent="0.25">
      <c r="B43" s="15" t="s">
        <v>52</v>
      </c>
      <c r="C43" s="16">
        <v>0</v>
      </c>
      <c r="D43" s="16">
        <v>0</v>
      </c>
      <c r="E43" s="16">
        <v>0</v>
      </c>
      <c r="F43" s="16">
        <v>0</v>
      </c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8">
        <f t="shared" si="0"/>
        <v>0</v>
      </c>
    </row>
    <row r="44" spans="2:17" x14ac:dyDescent="0.25">
      <c r="B44" s="15" t="s">
        <v>53</v>
      </c>
      <c r="C44" s="16">
        <v>0</v>
      </c>
      <c r="D44" s="16">
        <v>0</v>
      </c>
      <c r="E44" s="16">
        <v>0</v>
      </c>
      <c r="F44" s="16">
        <v>0</v>
      </c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8">
        <f t="shared" si="0"/>
        <v>0</v>
      </c>
    </row>
    <row r="45" spans="2:17" x14ac:dyDescent="0.25">
      <c r="B45" s="15" t="s">
        <v>54</v>
      </c>
      <c r="C45" s="16">
        <v>0</v>
      </c>
      <c r="D45" s="16">
        <v>0</v>
      </c>
      <c r="E45" s="16">
        <v>0</v>
      </c>
      <c r="F45" s="16">
        <v>0</v>
      </c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8">
        <f t="shared" si="0"/>
        <v>0</v>
      </c>
    </row>
    <row r="46" spans="2:17" x14ac:dyDescent="0.25">
      <c r="B46" s="15" t="s">
        <v>55</v>
      </c>
      <c r="C46" s="16">
        <v>100000</v>
      </c>
      <c r="D46" s="16">
        <v>0</v>
      </c>
      <c r="E46" s="16">
        <v>0</v>
      </c>
      <c r="F46" s="16">
        <v>0</v>
      </c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8">
        <f t="shared" si="0"/>
        <v>0</v>
      </c>
    </row>
    <row r="47" spans="2:17" x14ac:dyDescent="0.25">
      <c r="B47" s="15" t="s">
        <v>56</v>
      </c>
      <c r="C47" s="16">
        <v>0</v>
      </c>
      <c r="D47" s="16">
        <v>0</v>
      </c>
      <c r="E47" s="16">
        <v>0</v>
      </c>
      <c r="F47" s="16">
        <v>0</v>
      </c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8">
        <f t="shared" si="0"/>
        <v>0</v>
      </c>
    </row>
    <row r="48" spans="2:17" x14ac:dyDescent="0.25">
      <c r="B48" s="11" t="s">
        <v>57</v>
      </c>
      <c r="C48" s="12">
        <f>+SUM(C49:C55)</f>
        <v>3874636359</v>
      </c>
      <c r="D48" s="12"/>
      <c r="E48" s="13">
        <f>+SUM(E49:E55)</f>
        <v>0</v>
      </c>
      <c r="F48" s="13">
        <f>+SUM(F49:F55)</f>
        <v>0</v>
      </c>
      <c r="G48" s="12"/>
      <c r="H48" s="11"/>
      <c r="I48" s="12"/>
      <c r="J48" s="12"/>
      <c r="K48" s="11"/>
      <c r="L48" s="12"/>
      <c r="M48" s="12"/>
      <c r="N48" s="11"/>
      <c r="O48" s="12"/>
      <c r="P48" s="12"/>
      <c r="Q48" s="13">
        <f t="shared" si="0"/>
        <v>0</v>
      </c>
    </row>
    <row r="49" spans="2:17" x14ac:dyDescent="0.25">
      <c r="B49" s="15" t="s">
        <v>58</v>
      </c>
      <c r="C49" s="16">
        <v>0</v>
      </c>
      <c r="D49" s="16">
        <v>0</v>
      </c>
      <c r="E49" s="16">
        <v>0</v>
      </c>
      <c r="F49" s="16">
        <v>0</v>
      </c>
      <c r="G49" s="16"/>
      <c r="H49" s="15"/>
      <c r="I49" s="16"/>
      <c r="J49" s="16"/>
      <c r="K49" s="15"/>
      <c r="L49" s="16"/>
      <c r="M49" s="16"/>
      <c r="N49" s="15"/>
      <c r="O49" s="16"/>
      <c r="P49" s="16"/>
      <c r="Q49" s="17">
        <f t="shared" si="0"/>
        <v>0</v>
      </c>
    </row>
    <row r="50" spans="2:17" x14ac:dyDescent="0.25">
      <c r="B50" s="15" t="s">
        <v>59</v>
      </c>
      <c r="C50" s="16">
        <v>0</v>
      </c>
      <c r="D50" s="16">
        <v>0</v>
      </c>
      <c r="E50" s="16">
        <v>0</v>
      </c>
      <c r="F50" s="16">
        <v>0</v>
      </c>
      <c r="G50" s="16"/>
      <c r="H50" s="15"/>
      <c r="I50" s="16"/>
      <c r="J50" s="16"/>
      <c r="K50" s="15"/>
      <c r="L50" s="16"/>
      <c r="M50" s="16"/>
      <c r="N50" s="15"/>
      <c r="O50" s="16"/>
      <c r="P50" s="16"/>
      <c r="Q50" s="17">
        <f t="shared" si="0"/>
        <v>0</v>
      </c>
    </row>
    <row r="51" spans="2:17" x14ac:dyDescent="0.25">
      <c r="B51" s="15" t="s">
        <v>60</v>
      </c>
      <c r="C51" s="16">
        <v>0</v>
      </c>
      <c r="D51" s="16">
        <v>0</v>
      </c>
      <c r="E51" s="16">
        <v>0</v>
      </c>
      <c r="F51" s="16">
        <v>0</v>
      </c>
      <c r="G51" s="16"/>
      <c r="H51" s="15"/>
      <c r="I51" s="16"/>
      <c r="J51" s="16"/>
      <c r="K51" s="15"/>
      <c r="L51" s="16"/>
      <c r="M51" s="16"/>
      <c r="N51" s="15"/>
      <c r="O51" s="16"/>
      <c r="P51" s="16"/>
      <c r="Q51" s="17">
        <f t="shared" si="0"/>
        <v>0</v>
      </c>
    </row>
    <row r="52" spans="2:17" x14ac:dyDescent="0.25">
      <c r="B52" s="15" t="s">
        <v>61</v>
      </c>
      <c r="C52" s="16">
        <v>3874636359</v>
      </c>
      <c r="D52" s="16">
        <v>0</v>
      </c>
      <c r="E52" s="16">
        <v>0</v>
      </c>
      <c r="F52" s="16">
        <v>0</v>
      </c>
      <c r="G52" s="16"/>
      <c r="H52" s="15"/>
      <c r="I52" s="16"/>
      <c r="J52" s="16"/>
      <c r="K52" s="15"/>
      <c r="L52" s="16"/>
      <c r="M52" s="16"/>
      <c r="N52" s="15"/>
      <c r="O52" s="16"/>
      <c r="P52" s="16"/>
      <c r="Q52" s="17">
        <f t="shared" si="0"/>
        <v>0</v>
      </c>
    </row>
    <row r="53" spans="2:17" x14ac:dyDescent="0.25">
      <c r="B53" s="15" t="s">
        <v>62</v>
      </c>
      <c r="C53" s="16">
        <v>0</v>
      </c>
      <c r="D53" s="16">
        <v>0</v>
      </c>
      <c r="E53" s="16">
        <v>0</v>
      </c>
      <c r="F53" s="16">
        <v>0</v>
      </c>
      <c r="G53" s="16"/>
      <c r="H53" s="15"/>
      <c r="I53" s="16"/>
      <c r="J53" s="16"/>
      <c r="K53" s="15"/>
      <c r="L53" s="16"/>
      <c r="M53" s="16"/>
      <c r="N53" s="15"/>
      <c r="O53" s="16"/>
      <c r="P53" s="16"/>
      <c r="Q53" s="17">
        <f t="shared" si="0"/>
        <v>0</v>
      </c>
    </row>
    <row r="54" spans="2:17" x14ac:dyDescent="0.25">
      <c r="B54" s="15" t="s">
        <v>63</v>
      </c>
      <c r="C54" s="16">
        <v>0</v>
      </c>
      <c r="D54" s="16">
        <v>0</v>
      </c>
      <c r="E54" s="16">
        <v>0</v>
      </c>
      <c r="F54" s="16">
        <v>0</v>
      </c>
      <c r="G54" s="16"/>
      <c r="H54" s="15"/>
      <c r="I54" s="16"/>
      <c r="J54" s="16"/>
      <c r="K54" s="15"/>
      <c r="L54" s="16"/>
      <c r="M54" s="16"/>
      <c r="N54" s="15"/>
      <c r="O54" s="16"/>
      <c r="P54" s="16"/>
      <c r="Q54" s="17">
        <f t="shared" si="0"/>
        <v>0</v>
      </c>
    </row>
    <row r="55" spans="2:17" x14ac:dyDescent="0.25">
      <c r="B55" s="15" t="s">
        <v>64</v>
      </c>
      <c r="C55" s="16">
        <v>0</v>
      </c>
      <c r="D55" s="16">
        <v>0</v>
      </c>
      <c r="E55" s="16">
        <v>0</v>
      </c>
      <c r="F55" s="16">
        <v>0</v>
      </c>
      <c r="G55" s="16"/>
      <c r="H55" s="15"/>
      <c r="I55" s="16"/>
      <c r="J55" s="16"/>
      <c r="K55" s="15"/>
      <c r="L55" s="16"/>
      <c r="M55" s="16"/>
      <c r="N55" s="15"/>
      <c r="O55" s="16"/>
      <c r="P55" s="16"/>
      <c r="Q55" s="17">
        <f t="shared" si="0"/>
        <v>0</v>
      </c>
    </row>
    <row r="56" spans="2:17" x14ac:dyDescent="0.25">
      <c r="B56" s="11" t="s">
        <v>65</v>
      </c>
      <c r="C56" s="12">
        <f>+SUM(C57:C65)</f>
        <v>3607709409</v>
      </c>
      <c r="D56" s="12">
        <f>+SUM(D57:D65)</f>
        <v>0</v>
      </c>
      <c r="E56" s="13">
        <f>+SUM(E57:E65)</f>
        <v>158194164.70999998</v>
      </c>
      <c r="F56" s="13">
        <f>+SUM(F57:F65)</f>
        <v>0</v>
      </c>
      <c r="G56" s="12"/>
      <c r="H56" s="11"/>
      <c r="I56" s="12"/>
      <c r="J56" s="12"/>
      <c r="K56" s="11"/>
      <c r="L56" s="12"/>
      <c r="M56" s="12"/>
      <c r="N56" s="11"/>
      <c r="O56" s="12"/>
      <c r="P56" s="12"/>
      <c r="Q56" s="13">
        <f t="shared" si="0"/>
        <v>158194164.70999998</v>
      </c>
    </row>
    <row r="57" spans="2:17" x14ac:dyDescent="0.25">
      <c r="B57" s="15" t="s">
        <v>66</v>
      </c>
      <c r="C57" s="16">
        <v>209227002</v>
      </c>
      <c r="D57" s="16">
        <v>0</v>
      </c>
      <c r="E57" s="17">
        <v>265548</v>
      </c>
      <c r="F57" s="17"/>
      <c r="G57" s="16"/>
      <c r="H57" s="15"/>
      <c r="I57" s="16"/>
      <c r="J57" s="16"/>
      <c r="K57" s="15"/>
      <c r="L57" s="16"/>
      <c r="M57" s="16"/>
      <c r="N57" s="15"/>
      <c r="O57" s="16"/>
      <c r="P57" s="16"/>
      <c r="Q57" s="17">
        <f t="shared" si="0"/>
        <v>265548</v>
      </c>
    </row>
    <row r="58" spans="2:17" x14ac:dyDescent="0.25">
      <c r="B58" s="15" t="s">
        <v>67</v>
      </c>
      <c r="C58" s="16">
        <v>7010000</v>
      </c>
      <c r="D58" s="16">
        <v>0</v>
      </c>
      <c r="E58" s="17">
        <v>0</v>
      </c>
      <c r="F58" s="17"/>
      <c r="G58" s="16"/>
      <c r="H58" s="15"/>
      <c r="I58" s="16"/>
      <c r="J58" s="16"/>
      <c r="K58" s="15"/>
      <c r="L58" s="16"/>
      <c r="M58" s="16"/>
      <c r="N58" s="15"/>
      <c r="O58" s="16"/>
      <c r="P58" s="16"/>
      <c r="Q58" s="17">
        <f t="shared" si="0"/>
        <v>0</v>
      </c>
    </row>
    <row r="59" spans="2:17" x14ac:dyDescent="0.25">
      <c r="B59" s="15" t="s">
        <v>68</v>
      </c>
      <c r="C59" s="16">
        <v>2844205518</v>
      </c>
      <c r="D59" s="16"/>
      <c r="E59" s="17">
        <v>125098616.70999999</v>
      </c>
      <c r="F59" s="17"/>
      <c r="G59" s="16"/>
      <c r="H59" s="15"/>
      <c r="I59" s="16"/>
      <c r="J59" s="16"/>
      <c r="K59" s="15"/>
      <c r="L59" s="16"/>
      <c r="M59" s="16"/>
      <c r="N59" s="15"/>
      <c r="O59" s="16"/>
      <c r="P59" s="16"/>
      <c r="Q59" s="17">
        <f t="shared" si="0"/>
        <v>125098616.70999999</v>
      </c>
    </row>
    <row r="60" spans="2:17" x14ac:dyDescent="0.25">
      <c r="B60" s="15" t="s">
        <v>69</v>
      </c>
      <c r="C60" s="16">
        <v>103260000</v>
      </c>
      <c r="D60" s="16">
        <v>0</v>
      </c>
      <c r="E60" s="17">
        <v>0</v>
      </c>
      <c r="F60" s="17"/>
      <c r="G60" s="16"/>
      <c r="H60" s="15"/>
      <c r="I60" s="16"/>
      <c r="J60" s="16"/>
      <c r="K60" s="15"/>
      <c r="L60" s="16"/>
      <c r="M60" s="16"/>
      <c r="N60" s="15"/>
      <c r="O60" s="16"/>
      <c r="P60" s="16"/>
      <c r="Q60" s="17">
        <f t="shared" si="0"/>
        <v>0</v>
      </c>
    </row>
    <row r="61" spans="2:17" x14ac:dyDescent="0.25">
      <c r="B61" s="15" t="s">
        <v>70</v>
      </c>
      <c r="C61" s="16">
        <v>94234282</v>
      </c>
      <c r="D61" s="16"/>
      <c r="E61" s="16">
        <v>0</v>
      </c>
      <c r="F61" s="17"/>
      <c r="G61" s="16"/>
      <c r="H61" s="15"/>
      <c r="I61" s="16"/>
      <c r="J61" s="16"/>
      <c r="K61" s="15"/>
      <c r="L61" s="16"/>
      <c r="M61" s="16"/>
      <c r="N61" s="15"/>
      <c r="O61" s="16"/>
      <c r="P61" s="16"/>
      <c r="Q61" s="17">
        <f t="shared" si="0"/>
        <v>0</v>
      </c>
    </row>
    <row r="62" spans="2:17" x14ac:dyDescent="0.25">
      <c r="B62" s="15" t="s">
        <v>71</v>
      </c>
      <c r="C62" s="16">
        <v>5128172</v>
      </c>
      <c r="D62" s="16">
        <v>0</v>
      </c>
      <c r="E62" s="17">
        <v>0</v>
      </c>
      <c r="F62" s="17"/>
      <c r="G62" s="16"/>
      <c r="H62" s="15"/>
      <c r="I62" s="16"/>
      <c r="J62" s="16"/>
      <c r="K62" s="15"/>
      <c r="L62" s="16"/>
      <c r="M62" s="16"/>
      <c r="N62" s="15"/>
      <c r="O62" s="16"/>
      <c r="P62" s="16"/>
      <c r="Q62" s="17">
        <f t="shared" si="0"/>
        <v>0</v>
      </c>
    </row>
    <row r="63" spans="2:17" x14ac:dyDescent="0.25">
      <c r="B63" s="15" t="s">
        <v>72</v>
      </c>
      <c r="C63" s="16">
        <v>0</v>
      </c>
      <c r="D63" s="16">
        <v>0</v>
      </c>
      <c r="E63" s="16">
        <v>0</v>
      </c>
      <c r="F63" s="16"/>
      <c r="G63" s="16"/>
      <c r="H63" s="15"/>
      <c r="I63" s="16"/>
      <c r="J63" s="16"/>
      <c r="K63" s="15"/>
      <c r="L63" s="16"/>
      <c r="M63" s="16"/>
      <c r="N63" s="15"/>
      <c r="O63" s="16"/>
      <c r="P63" s="16"/>
      <c r="Q63" s="17">
        <f t="shared" si="0"/>
        <v>0</v>
      </c>
    </row>
    <row r="64" spans="2:17" x14ac:dyDescent="0.25">
      <c r="B64" s="15" t="s">
        <v>73</v>
      </c>
      <c r="C64" s="16">
        <v>10000000</v>
      </c>
      <c r="D64" s="16"/>
      <c r="E64" s="17">
        <v>0</v>
      </c>
      <c r="F64" s="17"/>
      <c r="G64" s="16"/>
      <c r="H64" s="15"/>
      <c r="I64" s="16"/>
      <c r="J64" s="16"/>
      <c r="K64" s="15"/>
      <c r="L64" s="16"/>
      <c r="M64" s="16"/>
      <c r="N64" s="15"/>
      <c r="O64" s="16"/>
      <c r="P64" s="16"/>
      <c r="Q64" s="17">
        <f t="shared" si="0"/>
        <v>0</v>
      </c>
    </row>
    <row r="65" spans="2:17" x14ac:dyDescent="0.25">
      <c r="B65" s="15" t="s">
        <v>74</v>
      </c>
      <c r="C65" s="16">
        <v>334644435</v>
      </c>
      <c r="D65" s="16">
        <v>0</v>
      </c>
      <c r="E65" s="16">
        <v>32830000</v>
      </c>
      <c r="F65" s="17"/>
      <c r="G65" s="16"/>
      <c r="H65" s="15"/>
      <c r="I65" s="16"/>
      <c r="J65" s="16"/>
      <c r="K65" s="15"/>
      <c r="L65" s="16"/>
      <c r="M65" s="16"/>
      <c r="N65" s="15"/>
      <c r="O65" s="16"/>
      <c r="P65" s="16"/>
      <c r="Q65" s="17">
        <f t="shared" si="0"/>
        <v>32830000</v>
      </c>
    </row>
    <row r="66" spans="2:17" x14ac:dyDescent="0.25">
      <c r="B66" s="11" t="s">
        <v>75</v>
      </c>
      <c r="C66" s="12">
        <f>+SUM(C67:C70)</f>
        <v>13439809884.310001</v>
      </c>
      <c r="D66" s="12">
        <f>+SUM(D67:D70)</f>
        <v>96093057</v>
      </c>
      <c r="E66" s="13">
        <f>+SUM(E67:E70)</f>
        <v>314606008.30000001</v>
      </c>
      <c r="F66" s="13">
        <f>+SUM(F67:F70)</f>
        <v>0</v>
      </c>
      <c r="G66" s="12"/>
      <c r="H66" s="11"/>
      <c r="I66" s="12"/>
      <c r="J66" s="12"/>
      <c r="K66" s="11"/>
      <c r="L66" s="12"/>
      <c r="M66" s="12"/>
      <c r="N66" s="11"/>
      <c r="O66" s="12"/>
      <c r="P66" s="12"/>
      <c r="Q66" s="13">
        <f t="shared" si="0"/>
        <v>314606008.30000001</v>
      </c>
    </row>
    <row r="67" spans="2:17" x14ac:dyDescent="0.25">
      <c r="B67" s="15" t="s">
        <v>76</v>
      </c>
      <c r="C67" s="16">
        <v>11282736413.310001</v>
      </c>
      <c r="D67" s="16">
        <v>96093057</v>
      </c>
      <c r="E67" s="17">
        <v>264326410.80000001</v>
      </c>
      <c r="F67" s="17"/>
      <c r="G67" s="16"/>
      <c r="H67" s="15"/>
      <c r="I67" s="16"/>
      <c r="J67" s="16"/>
      <c r="K67" s="15"/>
      <c r="L67" s="16"/>
      <c r="M67" s="16"/>
      <c r="N67" s="15"/>
      <c r="O67" s="16"/>
      <c r="P67" s="16"/>
      <c r="Q67" s="17">
        <f t="shared" si="0"/>
        <v>264326410.80000001</v>
      </c>
    </row>
    <row r="68" spans="2:17" x14ac:dyDescent="0.25">
      <c r="B68" s="15" t="s">
        <v>77</v>
      </c>
      <c r="C68" s="16">
        <v>2157073471</v>
      </c>
      <c r="D68" s="16">
        <v>0</v>
      </c>
      <c r="E68" s="17">
        <v>50279597.5</v>
      </c>
      <c r="F68" s="17"/>
      <c r="G68" s="16"/>
      <c r="H68" s="15"/>
      <c r="I68" s="16"/>
      <c r="J68" s="16"/>
      <c r="K68" s="15"/>
      <c r="L68" s="16"/>
      <c r="M68" s="16"/>
      <c r="N68" s="15"/>
      <c r="O68" s="16"/>
      <c r="P68" s="16"/>
      <c r="Q68" s="17">
        <f t="shared" si="0"/>
        <v>50279597.5</v>
      </c>
    </row>
    <row r="69" spans="2:17" x14ac:dyDescent="0.25">
      <c r="B69" s="15" t="s">
        <v>78</v>
      </c>
      <c r="C69" s="16">
        <v>0</v>
      </c>
      <c r="D69" s="16">
        <v>0</v>
      </c>
      <c r="E69" s="16">
        <v>0</v>
      </c>
      <c r="F69" s="16">
        <v>0</v>
      </c>
      <c r="G69" s="16"/>
      <c r="H69" s="15"/>
      <c r="I69" s="16"/>
      <c r="J69" s="16"/>
      <c r="K69" s="15"/>
      <c r="L69" s="16"/>
      <c r="M69" s="16"/>
      <c r="N69" s="15"/>
      <c r="O69" s="16"/>
      <c r="P69" s="16"/>
      <c r="Q69" s="17">
        <f t="shared" si="0"/>
        <v>0</v>
      </c>
    </row>
    <row r="70" spans="2:17" x14ac:dyDescent="0.25">
      <c r="B70" s="15" t="s">
        <v>79</v>
      </c>
      <c r="C70" s="16">
        <v>0</v>
      </c>
      <c r="D70" s="16">
        <v>0</v>
      </c>
      <c r="E70" s="16">
        <v>0</v>
      </c>
      <c r="F70" s="16">
        <v>0</v>
      </c>
      <c r="G70" s="16"/>
      <c r="H70" s="15"/>
      <c r="I70" s="16"/>
      <c r="J70" s="16"/>
      <c r="K70" s="15"/>
      <c r="L70" s="16"/>
      <c r="M70" s="16"/>
      <c r="N70" s="15"/>
      <c r="O70" s="16"/>
      <c r="P70" s="16"/>
      <c r="Q70" s="17">
        <f t="shared" si="0"/>
        <v>0</v>
      </c>
    </row>
    <row r="71" spans="2:17" x14ac:dyDescent="0.25">
      <c r="B71" s="11" t="s">
        <v>80</v>
      </c>
      <c r="C71" s="12">
        <v>0</v>
      </c>
      <c r="D71" s="12"/>
      <c r="E71" s="13">
        <f>+SUM(E72:E76)</f>
        <v>0</v>
      </c>
      <c r="F71" s="13">
        <f>+SUM(F72:F76)</f>
        <v>0</v>
      </c>
      <c r="G71" s="12"/>
      <c r="H71" s="11"/>
      <c r="I71" s="12"/>
      <c r="J71" s="12"/>
      <c r="K71" s="11"/>
      <c r="L71" s="12"/>
      <c r="M71" s="12"/>
      <c r="N71" s="11"/>
      <c r="O71" s="12"/>
      <c r="P71" s="12"/>
      <c r="Q71" s="13">
        <f t="shared" si="0"/>
        <v>0</v>
      </c>
    </row>
    <row r="72" spans="2:17" x14ac:dyDescent="0.25">
      <c r="B72" s="15" t="s">
        <v>81</v>
      </c>
      <c r="C72" s="16">
        <v>0</v>
      </c>
      <c r="D72" s="16">
        <v>0</v>
      </c>
      <c r="E72" s="16">
        <v>0</v>
      </c>
      <c r="F72" s="16">
        <v>0</v>
      </c>
      <c r="G72" s="16"/>
      <c r="H72" s="15"/>
      <c r="I72" s="16"/>
      <c r="J72" s="16"/>
      <c r="K72" s="15"/>
      <c r="L72" s="16"/>
      <c r="M72" s="16"/>
      <c r="N72" s="15"/>
      <c r="O72" s="16"/>
      <c r="P72" s="16"/>
      <c r="Q72" s="17">
        <f t="shared" si="0"/>
        <v>0</v>
      </c>
    </row>
    <row r="73" spans="2:17" x14ac:dyDescent="0.25">
      <c r="B73" s="15" t="s">
        <v>82</v>
      </c>
      <c r="C73" s="16">
        <v>0</v>
      </c>
      <c r="D73" s="16">
        <v>0</v>
      </c>
      <c r="E73" s="16">
        <v>0</v>
      </c>
      <c r="F73" s="16">
        <v>0</v>
      </c>
      <c r="G73" s="16"/>
      <c r="H73" s="15"/>
      <c r="I73" s="16"/>
      <c r="J73" s="16"/>
      <c r="K73" s="15"/>
      <c r="L73" s="16"/>
      <c r="M73" s="16"/>
      <c r="N73" s="15"/>
      <c r="O73" s="16"/>
      <c r="P73" s="16"/>
      <c r="Q73" s="17">
        <f t="shared" si="0"/>
        <v>0</v>
      </c>
    </row>
    <row r="74" spans="2:17" x14ac:dyDescent="0.25">
      <c r="B74" s="15" t="s">
        <v>83</v>
      </c>
      <c r="C74" s="16">
        <v>0</v>
      </c>
      <c r="D74" s="16">
        <v>0</v>
      </c>
      <c r="E74" s="16">
        <v>0</v>
      </c>
      <c r="F74" s="16">
        <v>0</v>
      </c>
      <c r="G74" s="16"/>
      <c r="H74" s="15"/>
      <c r="I74" s="16"/>
      <c r="J74" s="16"/>
      <c r="K74" s="15"/>
      <c r="L74" s="16"/>
      <c r="M74" s="16"/>
      <c r="N74" s="15"/>
      <c r="O74" s="16"/>
      <c r="P74" s="16"/>
      <c r="Q74" s="17">
        <f t="shared" si="0"/>
        <v>0</v>
      </c>
    </row>
    <row r="75" spans="2:17" x14ac:dyDescent="0.25">
      <c r="B75" s="15" t="s">
        <v>84</v>
      </c>
      <c r="C75" s="16">
        <v>0</v>
      </c>
      <c r="D75" s="16">
        <v>0</v>
      </c>
      <c r="E75" s="16">
        <v>0</v>
      </c>
      <c r="F75" s="16">
        <v>0</v>
      </c>
      <c r="G75" s="16"/>
      <c r="H75" s="15"/>
      <c r="I75" s="16"/>
      <c r="J75" s="16"/>
      <c r="K75" s="15"/>
      <c r="L75" s="16"/>
      <c r="M75" s="16"/>
      <c r="N75" s="15"/>
      <c r="O75" s="16"/>
      <c r="P75" s="16"/>
      <c r="Q75" s="17">
        <f t="shared" si="0"/>
        <v>0</v>
      </c>
    </row>
    <row r="76" spans="2:17" x14ac:dyDescent="0.25">
      <c r="B76" s="15" t="s">
        <v>85</v>
      </c>
      <c r="C76" s="16">
        <v>0</v>
      </c>
      <c r="D76" s="16">
        <v>0</v>
      </c>
      <c r="E76" s="16">
        <v>0</v>
      </c>
      <c r="F76" s="16">
        <v>0</v>
      </c>
      <c r="G76" s="16"/>
      <c r="H76" s="15"/>
      <c r="I76" s="16"/>
      <c r="J76" s="16"/>
      <c r="K76" s="15"/>
      <c r="L76" s="16"/>
      <c r="M76" s="16"/>
      <c r="N76" s="15"/>
      <c r="O76" s="16"/>
      <c r="P76" s="16"/>
      <c r="Q76" s="17">
        <f t="shared" si="0"/>
        <v>0</v>
      </c>
    </row>
    <row r="77" spans="2:17" x14ac:dyDescent="0.25">
      <c r="B77" s="11" t="s">
        <v>86</v>
      </c>
      <c r="C77" s="12">
        <v>0</v>
      </c>
      <c r="D77" s="12">
        <v>0</v>
      </c>
      <c r="E77" s="13">
        <f>+SUM(E78:E82)</f>
        <v>0</v>
      </c>
      <c r="F77" s="13">
        <f>+SUM(F78:F82)</f>
        <v>0</v>
      </c>
      <c r="G77" s="12"/>
      <c r="H77" s="11"/>
      <c r="I77" s="12"/>
      <c r="J77" s="12"/>
      <c r="K77" s="11"/>
      <c r="L77" s="12"/>
      <c r="M77" s="12"/>
      <c r="N77" s="11"/>
      <c r="O77" s="12"/>
      <c r="P77" s="12"/>
      <c r="Q77" s="13">
        <f t="shared" ref="Q77:Q91" si="2">+SUM(E77:P77)</f>
        <v>0</v>
      </c>
    </row>
    <row r="78" spans="2:17" x14ac:dyDescent="0.25">
      <c r="B78" s="15" t="s">
        <v>87</v>
      </c>
      <c r="C78" s="16">
        <v>0</v>
      </c>
      <c r="D78" s="16">
        <v>0</v>
      </c>
      <c r="E78" s="16">
        <v>0</v>
      </c>
      <c r="F78" s="16">
        <v>0</v>
      </c>
      <c r="G78" s="16"/>
      <c r="H78" s="15"/>
      <c r="I78" s="16"/>
      <c r="J78" s="16"/>
      <c r="K78" s="15"/>
      <c r="L78" s="16"/>
      <c r="M78" s="16"/>
      <c r="N78" s="15"/>
      <c r="O78" s="16"/>
      <c r="P78" s="16"/>
      <c r="Q78" s="17">
        <f>+SUM(E78:P78)</f>
        <v>0</v>
      </c>
    </row>
    <row r="79" spans="2:17" x14ac:dyDescent="0.25">
      <c r="B79" s="15" t="s">
        <v>88</v>
      </c>
      <c r="C79" s="16">
        <v>0</v>
      </c>
      <c r="D79" s="16">
        <v>0</v>
      </c>
      <c r="E79" s="16">
        <v>0</v>
      </c>
      <c r="F79" s="16">
        <v>0</v>
      </c>
      <c r="G79" s="16"/>
      <c r="H79" s="15"/>
      <c r="I79" s="16"/>
      <c r="J79" s="16"/>
      <c r="K79" s="15"/>
      <c r="L79" s="16"/>
      <c r="M79" s="16"/>
      <c r="N79" s="15"/>
      <c r="O79" s="16"/>
      <c r="P79" s="16"/>
      <c r="Q79" s="17">
        <f t="shared" si="2"/>
        <v>0</v>
      </c>
    </row>
    <row r="80" spans="2:17" x14ac:dyDescent="0.25">
      <c r="B80" s="15" t="s">
        <v>89</v>
      </c>
      <c r="C80" s="16">
        <v>0</v>
      </c>
      <c r="D80" s="16">
        <v>0</v>
      </c>
      <c r="E80" s="16">
        <v>0</v>
      </c>
      <c r="F80" s="16">
        <v>0</v>
      </c>
      <c r="G80" s="16"/>
      <c r="H80" s="15"/>
      <c r="I80" s="16"/>
      <c r="J80" s="16"/>
      <c r="K80" s="15"/>
      <c r="L80" s="16"/>
      <c r="M80" s="16"/>
      <c r="N80" s="15"/>
      <c r="O80" s="16"/>
      <c r="P80" s="16"/>
      <c r="Q80" s="17">
        <f t="shared" si="2"/>
        <v>0</v>
      </c>
    </row>
    <row r="81" spans="2:17" x14ac:dyDescent="0.25">
      <c r="B81" s="15" t="s">
        <v>90</v>
      </c>
      <c r="C81" s="16">
        <v>0</v>
      </c>
      <c r="D81" s="16">
        <v>0</v>
      </c>
      <c r="E81" s="16">
        <v>0</v>
      </c>
      <c r="F81" s="16">
        <v>0</v>
      </c>
      <c r="G81" s="16"/>
      <c r="H81" s="15"/>
      <c r="I81" s="16"/>
      <c r="J81" s="16"/>
      <c r="K81" s="15"/>
      <c r="L81" s="16"/>
      <c r="M81" s="16"/>
      <c r="N81" s="15"/>
      <c r="O81" s="16"/>
      <c r="P81" s="16"/>
      <c r="Q81" s="17">
        <f t="shared" si="2"/>
        <v>0</v>
      </c>
    </row>
    <row r="82" spans="2:17" x14ac:dyDescent="0.25">
      <c r="B82" s="15" t="s">
        <v>91</v>
      </c>
      <c r="C82" s="16">
        <v>0</v>
      </c>
      <c r="D82" s="16">
        <v>0</v>
      </c>
      <c r="E82" s="16">
        <v>0</v>
      </c>
      <c r="F82" s="16">
        <v>0</v>
      </c>
      <c r="G82" s="16"/>
      <c r="H82" s="15"/>
      <c r="I82" s="16"/>
      <c r="J82" s="16"/>
      <c r="K82" s="15"/>
      <c r="L82" s="16"/>
      <c r="M82" s="16"/>
      <c r="N82" s="15"/>
      <c r="O82" s="16"/>
      <c r="P82" s="16"/>
      <c r="Q82" s="17">
        <f t="shared" si="2"/>
        <v>0</v>
      </c>
    </row>
    <row r="83" spans="2:17" x14ac:dyDescent="0.25">
      <c r="B83" s="8" t="s">
        <v>92</v>
      </c>
      <c r="C83" s="9">
        <v>0</v>
      </c>
      <c r="D83" s="9">
        <v>0</v>
      </c>
      <c r="E83" s="10">
        <f>+E84+E87+E90</f>
        <v>0</v>
      </c>
      <c r="F83" s="9"/>
      <c r="G83" s="9"/>
      <c r="H83" s="8"/>
      <c r="I83" s="9"/>
      <c r="J83" s="9"/>
      <c r="K83" s="8"/>
      <c r="L83" s="9"/>
      <c r="M83" s="9"/>
      <c r="N83" s="8"/>
      <c r="O83" s="9"/>
      <c r="P83" s="9"/>
      <c r="Q83" s="10">
        <f t="shared" si="2"/>
        <v>0</v>
      </c>
    </row>
    <row r="84" spans="2:17" x14ac:dyDescent="0.25">
      <c r="B84" s="11" t="s">
        <v>93</v>
      </c>
      <c r="C84" s="12">
        <v>0</v>
      </c>
      <c r="D84" s="12">
        <v>0</v>
      </c>
      <c r="E84" s="13">
        <f>+SUM(E85:E86)</f>
        <v>0</v>
      </c>
      <c r="F84" s="12"/>
      <c r="G84" s="12"/>
      <c r="H84" s="11"/>
      <c r="I84" s="12"/>
      <c r="J84" s="12"/>
      <c r="K84" s="11"/>
      <c r="L84" s="12"/>
      <c r="M84" s="12"/>
      <c r="N84" s="11"/>
      <c r="O84" s="12"/>
      <c r="P84" s="12"/>
      <c r="Q84" s="13">
        <f t="shared" si="2"/>
        <v>0</v>
      </c>
    </row>
    <row r="85" spans="2:17" x14ac:dyDescent="0.25">
      <c r="B85" s="15" t="s">
        <v>94</v>
      </c>
      <c r="C85" s="16">
        <v>0</v>
      </c>
      <c r="D85" s="16">
        <v>0</v>
      </c>
      <c r="E85" s="16">
        <v>0</v>
      </c>
      <c r="F85" s="16">
        <v>0</v>
      </c>
      <c r="G85" s="16"/>
      <c r="H85" s="15"/>
      <c r="I85" s="16"/>
      <c r="J85" s="16"/>
      <c r="K85" s="15"/>
      <c r="L85" s="16"/>
      <c r="M85" s="16"/>
      <c r="N85" s="15"/>
      <c r="O85" s="16"/>
      <c r="P85" s="16"/>
      <c r="Q85" s="17">
        <f t="shared" si="2"/>
        <v>0</v>
      </c>
    </row>
    <row r="86" spans="2:17" x14ac:dyDescent="0.25">
      <c r="B86" s="15" t="s">
        <v>95</v>
      </c>
      <c r="C86" s="16">
        <v>0</v>
      </c>
      <c r="D86" s="16">
        <v>0</v>
      </c>
      <c r="E86" s="16">
        <v>0</v>
      </c>
      <c r="F86" s="16">
        <v>0</v>
      </c>
      <c r="G86" s="16"/>
      <c r="H86" s="15"/>
      <c r="I86" s="16"/>
      <c r="J86" s="16"/>
      <c r="K86" s="15"/>
      <c r="L86" s="16"/>
      <c r="M86" s="16"/>
      <c r="N86" s="15"/>
      <c r="O86" s="16"/>
      <c r="P86" s="16"/>
      <c r="Q86" s="17">
        <f t="shared" si="2"/>
        <v>0</v>
      </c>
    </row>
    <row r="87" spans="2:17" x14ac:dyDescent="0.25">
      <c r="B87" s="11" t="s">
        <v>96</v>
      </c>
      <c r="C87" s="12">
        <v>0</v>
      </c>
      <c r="D87" s="12">
        <v>0</v>
      </c>
      <c r="E87" s="13">
        <f>+SUM(E88:E89)</f>
        <v>0</v>
      </c>
      <c r="F87" s="12"/>
      <c r="G87" s="12"/>
      <c r="H87" s="11"/>
      <c r="I87" s="12"/>
      <c r="J87" s="12"/>
      <c r="K87" s="11"/>
      <c r="L87" s="12"/>
      <c r="M87" s="12"/>
      <c r="N87" s="11"/>
      <c r="O87" s="12"/>
      <c r="P87" s="12"/>
      <c r="Q87" s="13">
        <f t="shared" si="2"/>
        <v>0</v>
      </c>
    </row>
    <row r="88" spans="2:17" x14ac:dyDescent="0.25">
      <c r="B88" s="15" t="s">
        <v>97</v>
      </c>
      <c r="C88" s="16">
        <v>0</v>
      </c>
      <c r="D88" s="16">
        <v>0</v>
      </c>
      <c r="E88" s="16">
        <v>0</v>
      </c>
      <c r="F88" s="16">
        <v>0</v>
      </c>
      <c r="G88" s="16"/>
      <c r="H88" s="15"/>
      <c r="I88" s="16"/>
      <c r="J88" s="16"/>
      <c r="K88" s="15"/>
      <c r="L88" s="16"/>
      <c r="M88" s="16"/>
      <c r="N88" s="15"/>
      <c r="O88" s="16"/>
      <c r="P88" s="16"/>
      <c r="Q88" s="17">
        <f t="shared" si="2"/>
        <v>0</v>
      </c>
    </row>
    <row r="89" spans="2:17" ht="15" customHeight="1" x14ac:dyDescent="0.25">
      <c r="B89" s="15" t="s">
        <v>98</v>
      </c>
      <c r="C89" s="16">
        <v>0</v>
      </c>
      <c r="D89" s="16">
        <v>0</v>
      </c>
      <c r="E89" s="16">
        <v>0</v>
      </c>
      <c r="F89" s="16">
        <v>0</v>
      </c>
      <c r="G89" s="16"/>
      <c r="H89" s="15"/>
      <c r="I89" s="16"/>
      <c r="J89" s="16"/>
      <c r="K89" s="15"/>
      <c r="L89" s="16"/>
      <c r="M89" s="16"/>
      <c r="N89" s="15"/>
      <c r="O89" s="16"/>
      <c r="P89" s="16"/>
      <c r="Q89" s="17">
        <f t="shared" si="2"/>
        <v>0</v>
      </c>
    </row>
    <row r="90" spans="2:17" x14ac:dyDescent="0.25">
      <c r="B90" s="11" t="s">
        <v>99</v>
      </c>
      <c r="C90" s="12">
        <v>0</v>
      </c>
      <c r="D90" s="12">
        <v>0</v>
      </c>
      <c r="E90" s="19">
        <f>+SUM(E91)</f>
        <v>0</v>
      </c>
      <c r="F90" s="12"/>
      <c r="G90" s="12"/>
      <c r="H90" s="11"/>
      <c r="I90" s="12"/>
      <c r="J90" s="12"/>
      <c r="K90" s="11"/>
      <c r="L90" s="12"/>
      <c r="M90" s="12"/>
      <c r="N90" s="11"/>
      <c r="O90" s="12"/>
      <c r="P90" s="12"/>
      <c r="Q90" s="13">
        <f t="shared" si="2"/>
        <v>0</v>
      </c>
    </row>
    <row r="91" spans="2:17" ht="15.75" thickBot="1" x14ac:dyDescent="0.3">
      <c r="B91" s="15" t="s">
        <v>100</v>
      </c>
      <c r="C91" s="16">
        <v>0</v>
      </c>
      <c r="D91" s="16">
        <v>0</v>
      </c>
      <c r="E91" s="16">
        <v>0</v>
      </c>
      <c r="F91" s="16">
        <v>0</v>
      </c>
      <c r="G91" s="16"/>
      <c r="H91" s="15"/>
      <c r="I91" s="16"/>
      <c r="J91" s="16"/>
      <c r="K91" s="15"/>
      <c r="L91" s="16"/>
      <c r="M91" s="16"/>
      <c r="N91" s="15"/>
      <c r="O91" s="16"/>
      <c r="P91" s="16"/>
      <c r="Q91" s="17">
        <f t="shared" si="2"/>
        <v>0</v>
      </c>
    </row>
    <row r="92" spans="2:17" ht="15.75" thickTop="1" x14ac:dyDescent="0.25">
      <c r="B92" s="20" t="s">
        <v>101</v>
      </c>
      <c r="C92" s="21">
        <f>+SUM(C13+C19+C29+C39+C48+C56+C66)</f>
        <v>25212748733</v>
      </c>
      <c r="D92" s="21">
        <f>+SUM(D13+D19+D29+D39+D48+D56+D66)</f>
        <v>170642381</v>
      </c>
      <c r="E92" s="22">
        <f t="shared" ref="E92:P92" si="3">+E12</f>
        <v>641804219.81999993</v>
      </c>
      <c r="F92" s="23">
        <f t="shared" si="3"/>
        <v>0</v>
      </c>
      <c r="G92" s="23">
        <f t="shared" si="3"/>
        <v>0</v>
      </c>
      <c r="H92" s="22">
        <f t="shared" si="3"/>
        <v>0</v>
      </c>
      <c r="I92" s="23">
        <f t="shared" si="3"/>
        <v>0</v>
      </c>
      <c r="J92" s="23">
        <f t="shared" si="3"/>
        <v>0</v>
      </c>
      <c r="K92" s="22">
        <f t="shared" si="3"/>
        <v>0</v>
      </c>
      <c r="L92" s="23">
        <f t="shared" si="3"/>
        <v>0</v>
      </c>
      <c r="M92" s="23">
        <f t="shared" si="3"/>
        <v>0</v>
      </c>
      <c r="N92" s="22">
        <f t="shared" si="3"/>
        <v>0</v>
      </c>
      <c r="O92" s="23">
        <f t="shared" si="3"/>
        <v>0</v>
      </c>
      <c r="P92" s="23">
        <f t="shared" si="3"/>
        <v>0</v>
      </c>
      <c r="Q92" s="22">
        <f t="shared" ref="Q92" si="4">SUM(E92:P92)</f>
        <v>641804219.81999993</v>
      </c>
    </row>
    <row r="93" spans="2:17" ht="6" customHeight="1" x14ac:dyDescent="0.25"/>
    <row r="94" spans="2:17" ht="15.75" thickBot="1" x14ac:dyDescent="0.3">
      <c r="B94" s="24" t="s">
        <v>102</v>
      </c>
    </row>
    <row r="95" spans="2:17" ht="30.75" thickBot="1" x14ac:dyDescent="0.3">
      <c r="B95" s="25" t="s">
        <v>103</v>
      </c>
    </row>
    <row r="96" spans="2:17" ht="30.75" thickBot="1" x14ac:dyDescent="0.3">
      <c r="B96" s="25" t="s">
        <v>104</v>
      </c>
    </row>
    <row r="97" spans="2:2" x14ac:dyDescent="0.25">
      <c r="B97" s="27" t="s">
        <v>105</v>
      </c>
    </row>
    <row r="98" spans="2:2" ht="15.75" thickBot="1" x14ac:dyDescent="0.3">
      <c r="B98" s="28"/>
    </row>
    <row r="99" spans="2:2" ht="15.75" thickBot="1" x14ac:dyDescent="0.3">
      <c r="B99" s="34" t="s">
        <v>107</v>
      </c>
    </row>
    <row r="100" spans="2:2" ht="5.25" customHeight="1" x14ac:dyDescent="0.25"/>
  </sheetData>
  <mergeCells count="9">
    <mergeCell ref="B9:Q9"/>
    <mergeCell ref="B10:Q10"/>
    <mergeCell ref="B97:B98"/>
    <mergeCell ref="B3:Q3"/>
    <mergeCell ref="B4:Q4"/>
    <mergeCell ref="B5:Q5"/>
    <mergeCell ref="B6:Q6"/>
    <mergeCell ref="B7:D7"/>
    <mergeCell ref="B8:C8"/>
  </mergeCells>
  <pageMargins left="0.70866141732283472" right="0.70866141732283472" top="0.35433070866141736" bottom="1.4566929133858268" header="0.31496062992125984" footer="0.31496062992125984"/>
  <pageSetup paperSize="9" scale="61" fitToHeight="0" orientation="landscape" r:id="rId1"/>
  <rowBreaks count="1" manualBreakCount="1">
    <brk id="54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Ejecución.Presup_Enero 2026</vt:lpstr>
      <vt:lpstr>'Ejecución.Presup_Enero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Hilaria Muñoz Ventura</dc:creator>
  <cp:lastModifiedBy>Yonuery De La Cruz Espinosa</cp:lastModifiedBy>
  <dcterms:created xsi:type="dcterms:W3CDTF">2026-02-04T19:53:32Z</dcterms:created>
  <dcterms:modified xsi:type="dcterms:W3CDTF">2026-02-05T13:42:04Z</dcterms:modified>
</cp:coreProperties>
</file>