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"/>
    </mc:Choice>
  </mc:AlternateContent>
  <xr:revisionPtr revIDLastSave="0" documentId="8_{6C9D1254-D571-4E73-BF81-5C52A6AEF339}" xr6:coauthVersionLast="47" xr6:coauthVersionMax="47" xr10:uidLastSave="{00000000-0000-0000-0000-000000000000}"/>
  <bookViews>
    <workbookView xWindow="-120" yWindow="-120" windowWidth="29040" windowHeight="15720" xr2:uid="{A86320DB-9974-497D-A00E-59C84B96593E}"/>
  </bookViews>
  <sheets>
    <sheet name="Ejec. presu. febrero 2026 " sheetId="2" r:id="rId1"/>
  </sheets>
  <definedNames>
    <definedName name="_xlnm.Print_Area" localSheetId="0">'Ejec. presu. febrero 2026 '!$A$1:$R$101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I90" i="2"/>
  <c r="H90" i="2"/>
  <c r="G90" i="2"/>
  <c r="Q89" i="2"/>
  <c r="E88" i="2"/>
  <c r="Q88" i="2" s="1"/>
  <c r="Q87" i="2"/>
  <c r="Q86" i="2"/>
  <c r="E85" i="2"/>
  <c r="Q85" i="2" s="1"/>
  <c r="Q84" i="2"/>
  <c r="Q83" i="2"/>
  <c r="E82" i="2"/>
  <c r="Q82" i="2" s="1"/>
  <c r="Q80" i="2"/>
  <c r="Q79" i="2"/>
  <c r="Q78" i="2"/>
  <c r="Q77" i="2"/>
  <c r="Q76" i="2"/>
  <c r="F75" i="2"/>
  <c r="F10" i="2" s="1"/>
  <c r="F90" i="2" s="1"/>
  <c r="E75" i="2"/>
  <c r="E10" i="2" s="1"/>
  <c r="Q74" i="2"/>
  <c r="Q73" i="2"/>
  <c r="Q72" i="2"/>
  <c r="Q71" i="2"/>
  <c r="Q70" i="2"/>
  <c r="F69" i="2"/>
  <c r="Q69" i="2" s="1"/>
  <c r="E69" i="2"/>
  <c r="Q68" i="2"/>
  <c r="Q67" i="2"/>
  <c r="Q66" i="2"/>
  <c r="Q65" i="2"/>
  <c r="F64" i="2"/>
  <c r="E64" i="2"/>
  <c r="Q64" i="2" s="1"/>
  <c r="D64" i="2"/>
  <c r="C64" i="2"/>
  <c r="Q63" i="2"/>
  <c r="Q62" i="2"/>
  <c r="Q61" i="2"/>
  <c r="Q60" i="2"/>
  <c r="Q59" i="2"/>
  <c r="Q58" i="2"/>
  <c r="Q57" i="2"/>
  <c r="Q56" i="2"/>
  <c r="Q55" i="2"/>
  <c r="Q54" i="2"/>
  <c r="F54" i="2"/>
  <c r="E54" i="2"/>
  <c r="D54" i="2"/>
  <c r="C54" i="2"/>
  <c r="Q53" i="2"/>
  <c r="Q52" i="2"/>
  <c r="Q51" i="2"/>
  <c r="Q50" i="2"/>
  <c r="Q49" i="2"/>
  <c r="Q48" i="2"/>
  <c r="Q47" i="2"/>
  <c r="Q46" i="2"/>
  <c r="F46" i="2"/>
  <c r="E46" i="2"/>
  <c r="D46" i="2"/>
  <c r="C46" i="2"/>
  <c r="Q45" i="2"/>
  <c r="Q44" i="2"/>
  <c r="Q43" i="2"/>
  <c r="Q42" i="2"/>
  <c r="Q41" i="2"/>
  <c r="Q40" i="2"/>
  <c r="Q39" i="2"/>
  <c r="Q38" i="2"/>
  <c r="F37" i="2"/>
  <c r="E37" i="2"/>
  <c r="Q37" i="2" s="1"/>
  <c r="D37" i="2"/>
  <c r="C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Q27" i="2" s="1"/>
  <c r="D27" i="2"/>
  <c r="C27" i="2"/>
  <c r="Q26" i="2"/>
  <c r="Q25" i="2"/>
  <c r="Q24" i="2"/>
  <c r="Q23" i="2"/>
  <c r="Q22" i="2"/>
  <c r="Q21" i="2"/>
  <c r="Q20" i="2"/>
  <c r="Q19" i="2"/>
  <c r="Q18" i="2"/>
  <c r="F17" i="2"/>
  <c r="Q17" i="2" s="1"/>
  <c r="E17" i="2"/>
  <c r="D17" i="2"/>
  <c r="C17" i="2"/>
  <c r="C90" i="2" s="1"/>
  <c r="Q16" i="2"/>
  <c r="Q15" i="2"/>
  <c r="Q14" i="2"/>
  <c r="Q13" i="2"/>
  <c r="Q12" i="2"/>
  <c r="F11" i="2"/>
  <c r="E11" i="2"/>
  <c r="Q11" i="2" s="1"/>
  <c r="D11" i="2"/>
  <c r="D90" i="2" s="1"/>
  <c r="C11" i="2"/>
  <c r="D10" i="2"/>
  <c r="E90" i="2" l="1"/>
  <c r="Q90" i="2" s="1"/>
  <c r="Q10" i="2"/>
  <c r="Q75" i="2"/>
  <c r="E81" i="2"/>
  <c r="Q81" i="2" s="1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<sst xmlns="http://schemas.openxmlformats.org/spreadsheetml/2006/main" count="106" uniqueCount="106">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</sst>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1"/>
    <xf numFmtId="43" fontId="0" fillId="0" borderId="0" xfId="2" applyFont="1"/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5" fillId="2" borderId="2" xfId="1" applyFont="1" applyFill="1" applyBorder="1"/>
    <xf numFmtId="0" fontId="11" fillId="2" borderId="2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3" borderId="3" xfId="1" applyFont="1" applyFill="1" applyBorder="1" applyAlignment="1">
      <alignment horizontal="left"/>
    </xf>
    <xf numFmtId="43" fontId="2" fillId="3" borderId="3" xfId="1" applyNumberFormat="1" applyFont="1" applyFill="1" applyBorder="1"/>
    <xf numFmtId="43" fontId="10" fillId="3" borderId="3" xfId="2" applyFont="1" applyFill="1" applyBorder="1" applyAlignment="1">
      <alignment horizontal="left"/>
    </xf>
    <xf numFmtId="43" fontId="2" fillId="3" borderId="3" xfId="2" applyFont="1" applyFill="1" applyBorder="1" applyAlignment="1">
      <alignment horizontal="left"/>
    </xf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3" fillId="0" borderId="3" xfId="1" applyNumberFormat="1" applyFont="1" applyBorder="1"/>
    <xf numFmtId="43" fontId="3" fillId="4" borderId="4" xfId="1" applyNumberFormat="1" applyFont="1" applyFill="1" applyBorder="1"/>
    <xf numFmtId="0" fontId="5" fillId="3" borderId="3" xfId="1" applyFont="1" applyFill="1" applyBorder="1" applyAlignment="1">
      <alignment horizontal="left"/>
    </xf>
    <xf numFmtId="43" fontId="5" fillId="3" borderId="3" xfId="1" applyNumberFormat="1" applyFont="1" applyFill="1" applyBorder="1"/>
    <xf numFmtId="43" fontId="5" fillId="3" borderId="3" xfId="2" applyFont="1" applyFill="1" applyBorder="1" applyAlignment="1">
      <alignment horizontal="left"/>
    </xf>
    <xf numFmtId="43" fontId="1" fillId="4" borderId="4" xfId="1" applyNumberFormat="1" applyFont="1" applyFill="1" applyBorder="1" applyAlignment="1">
      <alignment horizontal="left" indent="1"/>
    </xf>
    <xf numFmtId="0" fontId="4" fillId="0" borderId="5" xfId="1" applyFont="1" applyBorder="1" applyAlignment="1">
      <alignment horizontal="left"/>
    </xf>
    <xf numFmtId="43" fontId="4" fillId="0" borderId="5" xfId="1" applyNumberFormat="1" applyFont="1" applyBorder="1"/>
    <xf numFmtId="43" fontId="4" fillId="0" borderId="5" xfId="2" applyFont="1" applyBorder="1" applyAlignment="1">
      <alignment horizontal="left"/>
    </xf>
    <xf numFmtId="43" fontId="4" fillId="0" borderId="5" xfId="2" applyFont="1" applyBorder="1"/>
    <xf numFmtId="0" fontId="12" fillId="0" borderId="0" xfId="1" applyFont="1"/>
    <xf numFmtId="0" fontId="6" fillId="0" borderId="6" xfId="1" applyBorder="1" applyAlignment="1">
      <alignment wrapText="1"/>
    </xf>
    <xf numFmtId="0" fontId="6" fillId="0" borderId="0" xfId="1"/>
    <xf numFmtId="0" fontId="6" fillId="0" borderId="7" xfId="1" applyBorder="1" applyAlignment="1">
      <alignment horizontal="left" wrapText="1"/>
    </xf>
    <xf numFmtId="0" fontId="6" fillId="0" borderId="8" xfId="1" applyBorder="1" applyAlignment="1">
      <alignment horizontal="left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6" xfId="1" applyBorder="1"/>
  </cellXfs>
  <cellStyles count="3">
    <cellStyle name="Millares 2" xfId="2" xr:uid="{E4E6BC02-E8D6-4378-AC07-D66179581C2F}"/>
    <cellStyle name="Normal" xfId="0" builtinId="0"/>
    <cellStyle name="Normal 2" xfId="1" xr:uid="{A9D8AB32-5AC2-4E08-846E-A7DFE0C18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953886</xdr:colOff>
      <xdr:row>98</xdr:row>
      <xdr:rowOff>136940</xdr:rowOff>
    </xdr:from>
    <xdr:to>
      <xdr:col>16</xdr:col>
      <xdr:colOff>263072</xdr:colOff>
      <xdr:row>101</xdr:row>
      <xdr:rowOff>70313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D2CDB8B2-C193-445F-B498-3FA4A08E676B}"/>
            </a:ext>
          </a:extLst>
        </xdr:cNvPr>
        <xdr:cNvGrpSpPr/>
      </xdr:nvGrpSpPr>
      <xdr:grpSpPr>
        <a:xfrm>
          <a:off x="1253243" y="19200547"/>
          <a:ext cx="12535329" cy="504873"/>
          <a:chOff x="1080241" y="22166007"/>
          <a:chExt cx="24381154" cy="1201597"/>
        </a:xfrm>
      </xdr:grpSpPr>
      <xdr:sp macro="" textlink="">
        <xdr:nvSpPr>
          <xdr:cNvPr id="3" name="CuadroTexto 6">
            <a:extLst>
              <a:ext uri="{FF2B5EF4-FFF2-40B4-BE49-F238E27FC236}">
                <a16:creationId xmlns:a16="http://schemas.microsoft.com/office/drawing/2014/main" id="{2735497D-7E81-3F07-A537-0BE0F8C31071}"/>
              </a:ext>
            </a:extLst>
          </xdr:cNvPr>
          <xdr:cNvSpPr txBox="1"/>
        </xdr:nvSpPr>
        <xdr:spPr>
          <a:xfrm>
            <a:off x="1080241" y="22166007"/>
            <a:ext cx="7923620" cy="120159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</a:t>
            </a:r>
          </a:p>
        </xdr:txBody>
      </xdr:sp>
      <xdr:sp macro="" textlink="">
        <xdr:nvSpPr>
          <xdr:cNvPr id="4" name="CuadroTexto 7">
            <a:extLst>
              <a:ext uri="{FF2B5EF4-FFF2-40B4-BE49-F238E27FC236}">
                <a16:creationId xmlns:a16="http://schemas.microsoft.com/office/drawing/2014/main" id="{A2CAB7BF-045F-6C22-E9C2-EB2E69BAA202}"/>
              </a:ext>
            </a:extLst>
          </xdr:cNvPr>
          <xdr:cNvSpPr txBox="1"/>
        </xdr:nvSpPr>
        <xdr:spPr>
          <a:xfrm>
            <a:off x="15059071" y="22174608"/>
            <a:ext cx="10402324" cy="10991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Julia Calac</a:t>
            </a:r>
            <a:endParaRPr lang="es-DO" sz="2400">
              <a:latin typeface="72 Black" panose="020B0A04030603020204" pitchFamily="34" charset="0"/>
              <a:ea typeface="ADLaM Display" panose="020F0502020204030204" pitchFamily="2" charset="0"/>
              <a:cs typeface="72 Black" panose="020B0A04030603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1755322</xdr:colOff>
      <xdr:row>1</xdr:row>
      <xdr:rowOff>81643</xdr:rowOff>
    </xdr:from>
    <xdr:to>
      <xdr:col>1</xdr:col>
      <xdr:colOff>3184071</xdr:colOff>
      <xdr:row>4</xdr:row>
      <xdr:rowOff>190893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5A2C2-9227-4DD4-B97E-D6FC90C67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2050597" y="81643"/>
          <a:ext cx="1428749" cy="1052225"/>
        </a:xfrm>
        <a:prstGeom prst="rect">
          <a:avLst/>
        </a:prstGeom>
      </xdr:spPr>
    </xdr:pic>
    <xdr:clientData/>
  </xdr:twoCellAnchor>
  <xdr:twoCellAnchor>
    <xdr:from>
      <xdr:col>1</xdr:col>
      <xdr:colOff>1016000</xdr:colOff>
      <xdr:row>98</xdr:row>
      <xdr:rowOff>136070</xdr:rowOff>
    </xdr:from>
    <xdr:to>
      <xdr:col>1</xdr:col>
      <xdr:colOff>4667250</xdr:colOff>
      <xdr:row>98</xdr:row>
      <xdr:rowOff>136070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C9D0F3-EE9D-4F33-8479-46460ED1DF21}"/>
            </a:ext>
          </a:extLst>
        </xdr:cNvPr>
        <xdr:cNvCxnSpPr/>
      </xdr:nvCxnSpPr>
      <xdr:spPr>
        <a:xfrm>
          <a:off x="1311275" y="19157495"/>
          <a:ext cx="36512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1317625</xdr:colOff>
      <xdr:row>98</xdr:row>
      <xdr:rowOff>170088</xdr:rowOff>
    </xdr:from>
    <xdr:to>
      <xdr:col>16</xdr:col>
      <xdr:colOff>301625</xdr:colOff>
      <xdr:row>98</xdr:row>
      <xdr:rowOff>170088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F3440D2-0B21-4561-93EB-719D9C4B2099}"/>
            </a:ext>
          </a:extLst>
        </xdr:cNvPr>
        <xdr:cNvCxnSpPr/>
      </xdr:nvCxnSpPr>
      <xdr:spPr>
        <a:xfrm>
          <a:off x="7756525" y="19191513"/>
          <a:ext cx="60610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2850-E613-479A-8822-0321F57F79DB}">
  <sheetPr>
    <pageSetUpPr fitToPage="1"/>
  </sheetPr>
  <dimension ref="B1:Q98"/>
  <sheetViews>
    <sheetView showGridLines="0" tabSelected="1" topLeftCell="A70" zoomScale="70" zoomScaleNormal="70" workbookViewId="0">
      <selection activeCell="F113" sqref="F113"/>
    </sheetView>
  </sheetViews>
  <sheetFormatPr baseColWidth="10" defaultRowHeight="15" x14ac:dyDescent="0.25"/>
  <cols>
    <col min="1" max="1" width="4.42578125" style="1" customWidth="1"/>
    <col min="2" max="2" width="92.140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6" width="23.140625" style="1" customWidth="1"/>
    <col min="7" max="16" width="11.42578125" style="1" hidden="1" customWidth="1"/>
    <col min="17" max="17" width="23.140625" style="1" bestFit="1" customWidth="1"/>
    <col min="18" max="16384" width="11.42578125" style="1"/>
  </cols>
  <sheetData>
    <row r="1" spans="2:17" hidden="1" x14ac:dyDescent="0.25">
      <c r="C1" s="2"/>
    </row>
    <row r="2" spans="2:17" ht="24.95" customHeight="1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ht="24.95" customHeight="1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24.95" customHeight="1" x14ac:dyDescent="0.25">
      <c r="B4" s="37">
        <v>2026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7" ht="24.95" customHeight="1" x14ac:dyDescent="0.25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17" ht="24.9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17" ht="4.5" customHeight="1" x14ac:dyDescent="0.25">
      <c r="B7" s="38"/>
      <c r="C7" s="38"/>
      <c r="D7" s="38"/>
    </row>
    <row r="8" spans="2:17" hidden="1" x14ac:dyDescent="0.25">
      <c r="B8" s="32"/>
      <c r="C8" s="32"/>
    </row>
    <row r="9" spans="2:17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17" x14ac:dyDescent="0.25">
      <c r="B10" s="8" t="s">
        <v>20</v>
      </c>
      <c r="C10" s="9"/>
      <c r="D10" s="10">
        <f>+D11+D17+D27+D37+D46+D54+D64+D69+D75+D82+D85+D88</f>
        <v>-148695000</v>
      </c>
      <c r="E10" s="11">
        <f>+E11+E17+E27+E37+E46+E54+E64+E69+E75+E82+E85+E88</f>
        <v>641804219.81999993</v>
      </c>
      <c r="F10" s="11">
        <f>+F11+F17+F27+F37+F46+F54+F64+F69+F75+F82+F85+F88</f>
        <v>698524905.77999997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9">
        <f>+SUM(E10:P10)</f>
        <v>1340329125.5999999</v>
      </c>
    </row>
    <row r="11" spans="2:17" x14ac:dyDescent="0.25">
      <c r="B11" s="12" t="s">
        <v>21</v>
      </c>
      <c r="C11" s="13">
        <f>+SUM(C12:C16)</f>
        <v>2457771013.6900001</v>
      </c>
      <c r="D11" s="13">
        <f>+SUM(D12:D16)</f>
        <v>180948230.69</v>
      </c>
      <c r="E11" s="14">
        <f>+SUM(E12:E16)</f>
        <v>142650150.90000001</v>
      </c>
      <c r="F11" s="14">
        <f>+SUM(F12:F16)</f>
        <v>142144261.57999998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>
        <f t="shared" ref="Q11:Q74" si="0">+SUM(E11:P11)</f>
        <v>284794412.48000002</v>
      </c>
    </row>
    <row r="12" spans="2:17" x14ac:dyDescent="0.25">
      <c r="B12" s="16" t="s">
        <v>22</v>
      </c>
      <c r="C12" s="17">
        <v>1598883874.6500001</v>
      </c>
      <c r="D12" s="17">
        <v>185585226.65000001</v>
      </c>
      <c r="E12" s="18">
        <v>116485747.09999999</v>
      </c>
      <c r="F12" s="18">
        <v>117069295.69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233555042.78999999</v>
      </c>
    </row>
    <row r="13" spans="2:17" x14ac:dyDescent="0.25">
      <c r="B13" s="16" t="s">
        <v>23</v>
      </c>
      <c r="C13" s="17">
        <v>619874135</v>
      </c>
      <c r="D13" s="20">
        <v>-15500000</v>
      </c>
      <c r="E13" s="18">
        <v>8290500</v>
      </c>
      <c r="F13" s="18">
        <v>7329500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15620000</v>
      </c>
    </row>
    <row r="14" spans="2:17" x14ac:dyDescent="0.25">
      <c r="B14" s="16" t="s">
        <v>24</v>
      </c>
      <c r="C14" s="17">
        <v>3000000</v>
      </c>
      <c r="D14" s="20">
        <v>-500000</v>
      </c>
      <c r="E14" s="17">
        <v>0</v>
      </c>
      <c r="F14" s="17"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5">
      <c r="B15" s="16" t="s">
        <v>25</v>
      </c>
      <c r="C15" s="17">
        <v>235013004.03999999</v>
      </c>
      <c r="D15" s="17">
        <v>0</v>
      </c>
      <c r="E15" s="17">
        <v>0</v>
      </c>
      <c r="F15" s="17"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5">
      <c r="B16" s="16" t="s">
        <v>26</v>
      </c>
      <c r="C16" s="17">
        <v>1000000</v>
      </c>
      <c r="D16" s="17">
        <v>11363004.039999999</v>
      </c>
      <c r="E16" s="18">
        <v>17873903.800000001</v>
      </c>
      <c r="F16" s="18">
        <v>17745465.890000001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>+SUM(E16:P16)</f>
        <v>35619369.689999998</v>
      </c>
    </row>
    <row r="17" spans="2:17" x14ac:dyDescent="0.25">
      <c r="B17" s="12" t="s">
        <v>27</v>
      </c>
      <c r="C17" s="13">
        <f>+SUM(C18:C26)</f>
        <v>1136329602</v>
      </c>
      <c r="D17" s="13">
        <f>+SUM(D18:D26)</f>
        <v>79983000</v>
      </c>
      <c r="E17" s="14">
        <f>+SUM(E18:E26)</f>
        <v>23723114.250000004</v>
      </c>
      <c r="F17" s="14">
        <f>+SUM(F18:F26)</f>
        <v>35965981.100000001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>
        <f>+SUM(E17:P17)</f>
        <v>59689095.350000009</v>
      </c>
    </row>
    <row r="18" spans="2:17" x14ac:dyDescent="0.25">
      <c r="B18" s="16" t="s">
        <v>28</v>
      </c>
      <c r="C18" s="17">
        <v>58210000</v>
      </c>
      <c r="D18" s="17">
        <v>0</v>
      </c>
      <c r="E18" s="18">
        <v>4024655.08</v>
      </c>
      <c r="F18" s="18">
        <v>3624366.62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7649021.7000000002</v>
      </c>
    </row>
    <row r="19" spans="2:17" x14ac:dyDescent="0.25">
      <c r="B19" s="16" t="s">
        <v>29</v>
      </c>
      <c r="C19" s="17">
        <v>152410000</v>
      </c>
      <c r="D19" s="17">
        <v>0</v>
      </c>
      <c r="E19" s="18">
        <v>0</v>
      </c>
      <c r="F19" s="18">
        <v>171100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171100</v>
      </c>
    </row>
    <row r="20" spans="2:17" x14ac:dyDescent="0.25">
      <c r="B20" s="16" t="s">
        <v>30</v>
      </c>
      <c r="C20" s="17">
        <v>35000000</v>
      </c>
      <c r="D20" s="17">
        <v>0</v>
      </c>
      <c r="E20" s="18">
        <v>35323.120000000003</v>
      </c>
      <c r="F20" s="18">
        <v>415990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451313.12</v>
      </c>
    </row>
    <row r="21" spans="2:17" x14ac:dyDescent="0.25">
      <c r="B21" s="16" t="s">
        <v>31</v>
      </c>
      <c r="C21" s="17">
        <v>75000000</v>
      </c>
      <c r="D21" s="20">
        <v>-9000000</v>
      </c>
      <c r="E21" s="18">
        <v>2000000</v>
      </c>
      <c r="F21" s="18">
        <v>2708365.85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4708365.8499999996</v>
      </c>
    </row>
    <row r="22" spans="2:17" x14ac:dyDescent="0.25">
      <c r="B22" s="16" t="s">
        <v>32</v>
      </c>
      <c r="C22" s="17">
        <v>272740000</v>
      </c>
      <c r="D22" s="17">
        <v>28983000</v>
      </c>
      <c r="E22" s="18">
        <v>5579357.46</v>
      </c>
      <c r="F22" s="18">
        <v>18167189.739999998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23746547.199999999</v>
      </c>
    </row>
    <row r="23" spans="2:17" x14ac:dyDescent="0.25">
      <c r="B23" s="16" t="s">
        <v>33</v>
      </c>
      <c r="C23" s="17">
        <v>84010000</v>
      </c>
      <c r="D23" s="17">
        <v>0</v>
      </c>
      <c r="E23" s="18">
        <v>4245736.49</v>
      </c>
      <c r="F23" s="18">
        <v>4563932.2300000004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8809668.7200000007</v>
      </c>
    </row>
    <row r="24" spans="2:17" x14ac:dyDescent="0.25">
      <c r="B24" s="16" t="s">
        <v>34</v>
      </c>
      <c r="C24" s="17">
        <v>37550000</v>
      </c>
      <c r="D24" s="17">
        <v>0</v>
      </c>
      <c r="E24" s="18">
        <v>2052880.36</v>
      </c>
      <c r="F24" s="18">
        <v>806028.59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2858908.95</v>
      </c>
    </row>
    <row r="25" spans="2:17" x14ac:dyDescent="0.25">
      <c r="B25" s="16" t="s">
        <v>35</v>
      </c>
      <c r="C25" s="17">
        <v>354409602</v>
      </c>
      <c r="D25" s="17">
        <v>60000000</v>
      </c>
      <c r="E25" s="18">
        <v>1755632.89</v>
      </c>
      <c r="F25" s="18">
        <v>5446881.0700000003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7202513.96</v>
      </c>
    </row>
    <row r="26" spans="2:17" x14ac:dyDescent="0.25">
      <c r="B26" s="16" t="s">
        <v>36</v>
      </c>
      <c r="C26" s="17">
        <v>67000000</v>
      </c>
      <c r="D26" s="17">
        <v>0</v>
      </c>
      <c r="E26" s="18">
        <v>4029528.85</v>
      </c>
      <c r="F26" s="18">
        <v>62127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4091655.85</v>
      </c>
    </row>
    <row r="27" spans="2:17" x14ac:dyDescent="0.25">
      <c r="B27" s="12" t="s">
        <v>37</v>
      </c>
      <c r="C27" s="13">
        <f>+SUM(C28:C36)</f>
        <v>626414465</v>
      </c>
      <c r="D27" s="13">
        <f>+SUM(D28:D36)</f>
        <v>3050000</v>
      </c>
      <c r="E27" s="14">
        <f>+SUM(E28:E36)</f>
        <v>2630781.66</v>
      </c>
      <c r="F27" s="14">
        <f>+SUM(F28:F36)</f>
        <v>29602283.919999998</v>
      </c>
      <c r="G27" s="14">
        <f t="shared" ref="G27:P27" si="1">+SUM(G28:G36)</f>
        <v>0</v>
      </c>
      <c r="H27" s="14">
        <f t="shared" si="1"/>
        <v>0</v>
      </c>
      <c r="I27" s="14">
        <f t="shared" si="1"/>
        <v>0</v>
      </c>
      <c r="J27" s="14">
        <f t="shared" si="1"/>
        <v>0</v>
      </c>
      <c r="K27" s="14">
        <f t="shared" si="1"/>
        <v>0</v>
      </c>
      <c r="L27" s="14">
        <f t="shared" si="1"/>
        <v>0</v>
      </c>
      <c r="M27" s="14">
        <f t="shared" si="1"/>
        <v>0</v>
      </c>
      <c r="N27" s="14">
        <f t="shared" si="1"/>
        <v>0</v>
      </c>
      <c r="O27" s="14">
        <f t="shared" si="1"/>
        <v>0</v>
      </c>
      <c r="P27" s="14">
        <f t="shared" si="1"/>
        <v>0</v>
      </c>
      <c r="Q27" s="15">
        <f t="shared" si="0"/>
        <v>32233065.579999998</v>
      </c>
    </row>
    <row r="28" spans="2:17" x14ac:dyDescent="0.25">
      <c r="B28" s="16" t="s">
        <v>38</v>
      </c>
      <c r="C28" s="17">
        <v>145954498</v>
      </c>
      <c r="D28" s="17">
        <v>0</v>
      </c>
      <c r="E28" s="18">
        <v>272757.74</v>
      </c>
      <c r="F28" s="18">
        <v>17738495.77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18011253.509999998</v>
      </c>
    </row>
    <row r="29" spans="2:17" x14ac:dyDescent="0.25">
      <c r="B29" s="16" t="s">
        <v>39</v>
      </c>
      <c r="C29" s="17">
        <v>8900000</v>
      </c>
      <c r="D29" s="17">
        <v>0</v>
      </c>
      <c r="E29" s="18">
        <v>0</v>
      </c>
      <c r="F29" s="18">
        <v>788741.5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788741.5</v>
      </c>
    </row>
    <row r="30" spans="2:17" x14ac:dyDescent="0.25">
      <c r="B30" s="16" t="s">
        <v>40</v>
      </c>
      <c r="C30" s="17">
        <v>6300000</v>
      </c>
      <c r="D30" s="17">
        <v>0</v>
      </c>
      <c r="E30" s="17">
        <v>669959.16</v>
      </c>
      <c r="F30" s="18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669959.16</v>
      </c>
    </row>
    <row r="31" spans="2:17" x14ac:dyDescent="0.25">
      <c r="B31" s="16" t="s">
        <v>41</v>
      </c>
      <c r="C31" s="17">
        <v>300000</v>
      </c>
      <c r="D31" s="17">
        <v>0</v>
      </c>
      <c r="E31" s="17">
        <v>0</v>
      </c>
      <c r="F31" s="17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5">
      <c r="B32" s="16" t="s">
        <v>42</v>
      </c>
      <c r="C32" s="17">
        <v>4060000</v>
      </c>
      <c r="D32" s="17">
        <v>3050000</v>
      </c>
      <c r="E32" s="18">
        <v>0</v>
      </c>
      <c r="F32" s="18">
        <v>230336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230336</v>
      </c>
    </row>
    <row r="33" spans="2:17" x14ac:dyDescent="0.25">
      <c r="B33" s="16" t="s">
        <v>43</v>
      </c>
      <c r="C33" s="17">
        <v>215899443</v>
      </c>
      <c r="D33" s="17">
        <v>0</v>
      </c>
      <c r="E33" s="18">
        <v>431999.17</v>
      </c>
      <c r="F33" s="18">
        <v>9537736.8599999994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9969736.0299999993</v>
      </c>
    </row>
    <row r="34" spans="2:17" x14ac:dyDescent="0.25">
      <c r="B34" s="16" t="s">
        <v>44</v>
      </c>
      <c r="C34" s="17">
        <v>72457820</v>
      </c>
      <c r="D34" s="17">
        <v>0</v>
      </c>
      <c r="E34" s="18">
        <v>952246.59</v>
      </c>
      <c r="F34" s="18">
        <v>946208.55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1898455.1400000001</v>
      </c>
    </row>
    <row r="35" spans="2:17" x14ac:dyDescent="0.25">
      <c r="B35" s="16" t="s">
        <v>45</v>
      </c>
      <c r="C35" s="17">
        <v>0</v>
      </c>
      <c r="D35" s="17">
        <v>0</v>
      </c>
      <c r="E35" s="17">
        <v>0</v>
      </c>
      <c r="F35" s="17"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5">
      <c r="B36" s="16" t="s">
        <v>46</v>
      </c>
      <c r="C36" s="17">
        <v>172542704</v>
      </c>
      <c r="D36" s="17">
        <v>0</v>
      </c>
      <c r="E36" s="18">
        <v>303819</v>
      </c>
      <c r="F36" s="18">
        <v>360765.24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664584.24</v>
      </c>
    </row>
    <row r="37" spans="2:17" x14ac:dyDescent="0.25">
      <c r="B37" s="12" t="s">
        <v>47</v>
      </c>
      <c r="C37" s="13">
        <f>+SUM(C38:C45)</f>
        <v>70078000</v>
      </c>
      <c r="D37" s="13">
        <f>+SUM(D38:D45)</f>
        <v>9000000</v>
      </c>
      <c r="E37" s="14">
        <f>+SUM(E38:E45)</f>
        <v>0</v>
      </c>
      <c r="F37" s="14">
        <f>+SUM(F38:F45)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si="0"/>
        <v>0</v>
      </c>
    </row>
    <row r="38" spans="2:17" x14ac:dyDescent="0.25">
      <c r="B38" s="16" t="s">
        <v>48</v>
      </c>
      <c r="C38" s="17">
        <v>64878000</v>
      </c>
      <c r="D38" s="17">
        <v>0</v>
      </c>
      <c r="E38" s="17">
        <v>0</v>
      </c>
      <c r="F38" s="17">
        <v>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5">
      <c r="B39" s="16" t="s">
        <v>49</v>
      </c>
      <c r="C39" s="17">
        <v>5100000</v>
      </c>
      <c r="D39" s="17">
        <v>0</v>
      </c>
      <c r="E39" s="17">
        <v>0</v>
      </c>
      <c r="F39" s="17">
        <v>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5">
      <c r="B40" s="16" t="s">
        <v>50</v>
      </c>
      <c r="C40" s="17">
        <v>0</v>
      </c>
      <c r="D40" s="17">
        <v>0</v>
      </c>
      <c r="E40" s="17">
        <v>0</v>
      </c>
      <c r="F40" s="17"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5">
      <c r="B41" s="16" t="s">
        <v>51</v>
      </c>
      <c r="C41" s="17">
        <v>0</v>
      </c>
      <c r="D41" s="17">
        <v>0</v>
      </c>
      <c r="E41" s="17">
        <v>0</v>
      </c>
      <c r="F41" s="17">
        <v>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5">
      <c r="B42" s="16" t="s">
        <v>52</v>
      </c>
      <c r="C42" s="17">
        <v>0</v>
      </c>
      <c r="D42" s="17">
        <v>0</v>
      </c>
      <c r="E42" s="17">
        <v>0</v>
      </c>
      <c r="F42" s="17">
        <v>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5">
      <c r="B43" s="16" t="s">
        <v>53</v>
      </c>
      <c r="C43" s="17">
        <v>0</v>
      </c>
      <c r="D43" s="17">
        <v>0</v>
      </c>
      <c r="E43" s="17">
        <v>0</v>
      </c>
      <c r="F43" s="17">
        <v>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5">
      <c r="B44" s="16" t="s">
        <v>54</v>
      </c>
      <c r="C44" s="17">
        <v>100000</v>
      </c>
      <c r="D44" s="17">
        <v>9000000</v>
      </c>
      <c r="E44" s="17">
        <v>0</v>
      </c>
      <c r="F44" s="17">
        <v>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5">
      <c r="B45" s="16" t="s">
        <v>55</v>
      </c>
      <c r="C45" s="17">
        <v>0</v>
      </c>
      <c r="D45" s="17">
        <v>0</v>
      </c>
      <c r="E45" s="17">
        <v>0</v>
      </c>
      <c r="F45" s="17">
        <v>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5">
      <c r="B46" s="12" t="s">
        <v>56</v>
      </c>
      <c r="C46" s="13">
        <f>+SUM(C47:C53)</f>
        <v>3874636359</v>
      </c>
      <c r="D46" s="21">
        <f>+SUM(D47:D53)</f>
        <v>-1111463640</v>
      </c>
      <c r="E46" s="14">
        <f>+SUM(E47:E53)</f>
        <v>0</v>
      </c>
      <c r="F46" s="14">
        <f>+SUM(F47:F53)</f>
        <v>0</v>
      </c>
      <c r="G46" s="13"/>
      <c r="H46" s="12"/>
      <c r="I46" s="13"/>
      <c r="J46" s="13"/>
      <c r="K46" s="12"/>
      <c r="L46" s="13"/>
      <c r="M46" s="13"/>
      <c r="N46" s="12"/>
      <c r="O46" s="13"/>
      <c r="P46" s="13"/>
      <c r="Q46" s="14">
        <f t="shared" si="0"/>
        <v>0</v>
      </c>
    </row>
    <row r="47" spans="2:17" x14ac:dyDescent="0.25">
      <c r="B47" s="16" t="s">
        <v>57</v>
      </c>
      <c r="C47" s="17">
        <v>0</v>
      </c>
      <c r="D47" s="17">
        <v>0</v>
      </c>
      <c r="E47" s="17">
        <v>0</v>
      </c>
      <c r="F47" s="17">
        <v>0</v>
      </c>
      <c r="G47" s="17"/>
      <c r="H47" s="16"/>
      <c r="I47" s="17"/>
      <c r="J47" s="17"/>
      <c r="K47" s="16"/>
      <c r="L47" s="17"/>
      <c r="M47" s="17"/>
      <c r="N47" s="16"/>
      <c r="O47" s="17"/>
      <c r="P47" s="17"/>
      <c r="Q47" s="18">
        <f t="shared" si="0"/>
        <v>0</v>
      </c>
    </row>
    <row r="48" spans="2:17" x14ac:dyDescent="0.25">
      <c r="B48" s="16" t="s">
        <v>58</v>
      </c>
      <c r="C48" s="17">
        <v>0</v>
      </c>
      <c r="D48" s="17">
        <v>0</v>
      </c>
      <c r="E48" s="17">
        <v>0</v>
      </c>
      <c r="F48" s="17">
        <v>0</v>
      </c>
      <c r="G48" s="17"/>
      <c r="H48" s="16"/>
      <c r="I48" s="17"/>
      <c r="J48" s="17"/>
      <c r="K48" s="16"/>
      <c r="L48" s="17"/>
      <c r="M48" s="17"/>
      <c r="N48" s="16"/>
      <c r="O48" s="17"/>
      <c r="P48" s="17"/>
      <c r="Q48" s="18">
        <f t="shared" si="0"/>
        <v>0</v>
      </c>
    </row>
    <row r="49" spans="2:17" x14ac:dyDescent="0.25">
      <c r="B49" s="16" t="s">
        <v>59</v>
      </c>
      <c r="C49" s="17">
        <v>0</v>
      </c>
      <c r="D49" s="17">
        <v>0</v>
      </c>
      <c r="E49" s="17">
        <v>0</v>
      </c>
      <c r="F49" s="17">
        <v>0</v>
      </c>
      <c r="G49" s="17"/>
      <c r="H49" s="16"/>
      <c r="I49" s="17"/>
      <c r="J49" s="17"/>
      <c r="K49" s="16"/>
      <c r="L49" s="17"/>
      <c r="M49" s="17"/>
      <c r="N49" s="16"/>
      <c r="O49" s="17"/>
      <c r="P49" s="17"/>
      <c r="Q49" s="18">
        <f t="shared" si="0"/>
        <v>0</v>
      </c>
    </row>
    <row r="50" spans="2:17" x14ac:dyDescent="0.25">
      <c r="B50" s="16" t="s">
        <v>60</v>
      </c>
      <c r="C50" s="17">
        <v>3874636359</v>
      </c>
      <c r="D50" s="20">
        <v>-1111463640</v>
      </c>
      <c r="E50" s="17">
        <v>0</v>
      </c>
      <c r="F50" s="17">
        <v>0</v>
      </c>
      <c r="G50" s="17"/>
      <c r="H50" s="16"/>
      <c r="I50" s="17"/>
      <c r="J50" s="17"/>
      <c r="K50" s="16"/>
      <c r="L50" s="17"/>
      <c r="M50" s="17"/>
      <c r="N50" s="16"/>
      <c r="O50" s="17"/>
      <c r="P50" s="17"/>
      <c r="Q50" s="18">
        <f t="shared" si="0"/>
        <v>0</v>
      </c>
    </row>
    <row r="51" spans="2:17" x14ac:dyDescent="0.25">
      <c r="B51" s="16" t="s">
        <v>61</v>
      </c>
      <c r="C51" s="17">
        <v>0</v>
      </c>
      <c r="D51" s="17">
        <v>0</v>
      </c>
      <c r="E51" s="17">
        <v>0</v>
      </c>
      <c r="F51" s="17">
        <v>0</v>
      </c>
      <c r="G51" s="17"/>
      <c r="H51" s="16"/>
      <c r="I51" s="17"/>
      <c r="J51" s="17"/>
      <c r="K51" s="16"/>
      <c r="L51" s="17"/>
      <c r="M51" s="17"/>
      <c r="N51" s="16"/>
      <c r="O51" s="17"/>
      <c r="P51" s="17"/>
      <c r="Q51" s="18">
        <f t="shared" si="0"/>
        <v>0</v>
      </c>
    </row>
    <row r="52" spans="2:17" x14ac:dyDescent="0.25">
      <c r="B52" s="16" t="s">
        <v>62</v>
      </c>
      <c r="C52" s="17">
        <v>0</v>
      </c>
      <c r="D52" s="17">
        <v>0</v>
      </c>
      <c r="E52" s="17">
        <v>0</v>
      </c>
      <c r="F52" s="17">
        <v>0</v>
      </c>
      <c r="G52" s="17"/>
      <c r="H52" s="16"/>
      <c r="I52" s="17"/>
      <c r="J52" s="17"/>
      <c r="K52" s="16"/>
      <c r="L52" s="17"/>
      <c r="M52" s="17"/>
      <c r="N52" s="16"/>
      <c r="O52" s="17"/>
      <c r="P52" s="17"/>
      <c r="Q52" s="18">
        <f t="shared" si="0"/>
        <v>0</v>
      </c>
    </row>
    <row r="53" spans="2:17" x14ac:dyDescent="0.25">
      <c r="B53" s="16" t="s">
        <v>63</v>
      </c>
      <c r="C53" s="17">
        <v>0</v>
      </c>
      <c r="D53" s="17">
        <v>0</v>
      </c>
      <c r="E53" s="17">
        <v>0</v>
      </c>
      <c r="F53" s="17">
        <v>0</v>
      </c>
      <c r="G53" s="17"/>
      <c r="H53" s="16"/>
      <c r="I53" s="17"/>
      <c r="J53" s="17"/>
      <c r="K53" s="16"/>
      <c r="L53" s="17"/>
      <c r="M53" s="17"/>
      <c r="N53" s="16"/>
      <c r="O53" s="17"/>
      <c r="P53" s="17"/>
      <c r="Q53" s="18">
        <f t="shared" si="0"/>
        <v>0</v>
      </c>
    </row>
    <row r="54" spans="2:17" x14ac:dyDescent="0.25">
      <c r="B54" s="12" t="s">
        <v>64</v>
      </c>
      <c r="C54" s="13">
        <f>+SUM(C55:C63)</f>
        <v>3607709409</v>
      </c>
      <c r="D54" s="13">
        <f>+SUM(D55:D63)</f>
        <v>-484307043</v>
      </c>
      <c r="E54" s="14">
        <f>+SUM(E55:E63)</f>
        <v>158194164.70999998</v>
      </c>
      <c r="F54" s="14">
        <f>+SUM(F55:F63)</f>
        <v>40726875.619999997</v>
      </c>
      <c r="G54" s="13"/>
      <c r="H54" s="12"/>
      <c r="I54" s="13"/>
      <c r="J54" s="13"/>
      <c r="K54" s="12"/>
      <c r="L54" s="13"/>
      <c r="M54" s="13"/>
      <c r="N54" s="12"/>
      <c r="O54" s="13"/>
      <c r="P54" s="13"/>
      <c r="Q54" s="14">
        <f t="shared" si="0"/>
        <v>198921040.32999998</v>
      </c>
    </row>
    <row r="55" spans="2:17" x14ac:dyDescent="0.25">
      <c r="B55" s="16" t="s">
        <v>65</v>
      </c>
      <c r="C55" s="17">
        <v>209227002</v>
      </c>
      <c r="D55" s="17">
        <v>115483711</v>
      </c>
      <c r="E55" s="18">
        <v>265548</v>
      </c>
      <c r="F55" s="18"/>
      <c r="G55" s="17"/>
      <c r="H55" s="16"/>
      <c r="I55" s="17"/>
      <c r="J55" s="17"/>
      <c r="K55" s="16"/>
      <c r="L55" s="17"/>
      <c r="M55" s="17"/>
      <c r="N55" s="16"/>
      <c r="O55" s="17"/>
      <c r="P55" s="17"/>
      <c r="Q55" s="18">
        <f t="shared" si="0"/>
        <v>265548</v>
      </c>
    </row>
    <row r="56" spans="2:17" x14ac:dyDescent="0.25">
      <c r="B56" s="16" t="s">
        <v>66</v>
      </c>
      <c r="C56" s="17">
        <v>7010000</v>
      </c>
      <c r="D56" s="17">
        <v>17000</v>
      </c>
      <c r="E56" s="18">
        <v>0</v>
      </c>
      <c r="F56" s="18"/>
      <c r="G56" s="17"/>
      <c r="H56" s="16"/>
      <c r="I56" s="17"/>
      <c r="J56" s="17"/>
      <c r="K56" s="16"/>
      <c r="L56" s="17"/>
      <c r="M56" s="17"/>
      <c r="N56" s="16"/>
      <c r="O56" s="17"/>
      <c r="P56" s="17"/>
      <c r="Q56" s="18">
        <f t="shared" si="0"/>
        <v>0</v>
      </c>
    </row>
    <row r="57" spans="2:17" x14ac:dyDescent="0.25">
      <c r="B57" s="16" t="s">
        <v>67</v>
      </c>
      <c r="C57" s="17">
        <v>2844205518</v>
      </c>
      <c r="D57" s="20">
        <v>-806103654</v>
      </c>
      <c r="E57" s="18">
        <v>125098616.70999999</v>
      </c>
      <c r="F57" s="18">
        <v>201544</v>
      </c>
      <c r="G57" s="17"/>
      <c r="H57" s="16"/>
      <c r="I57" s="17"/>
      <c r="J57" s="17"/>
      <c r="K57" s="16"/>
      <c r="L57" s="17"/>
      <c r="M57" s="17"/>
      <c r="N57" s="16"/>
      <c r="O57" s="17"/>
      <c r="P57" s="17"/>
      <c r="Q57" s="18">
        <f t="shared" si="0"/>
        <v>125300160.70999999</v>
      </c>
    </row>
    <row r="58" spans="2:17" x14ac:dyDescent="0.25">
      <c r="B58" s="16" t="s">
        <v>68</v>
      </c>
      <c r="C58" s="17">
        <v>103260000</v>
      </c>
      <c r="D58" s="17">
        <v>0</v>
      </c>
      <c r="E58" s="18">
        <v>0</v>
      </c>
      <c r="F58" s="18">
        <v>0</v>
      </c>
      <c r="G58" s="17"/>
      <c r="H58" s="16"/>
      <c r="I58" s="17"/>
      <c r="J58" s="17"/>
      <c r="K58" s="16"/>
      <c r="L58" s="17"/>
      <c r="M58" s="17"/>
      <c r="N58" s="16"/>
      <c r="O58" s="17"/>
      <c r="P58" s="17"/>
      <c r="Q58" s="18">
        <f t="shared" si="0"/>
        <v>0</v>
      </c>
    </row>
    <row r="59" spans="2:17" x14ac:dyDescent="0.25">
      <c r="B59" s="16" t="s">
        <v>69</v>
      </c>
      <c r="C59" s="17">
        <v>94234282</v>
      </c>
      <c r="D59" s="17">
        <v>53743900</v>
      </c>
      <c r="E59" s="17">
        <v>0</v>
      </c>
      <c r="F59" s="18">
        <v>3000331.61</v>
      </c>
      <c r="G59" s="17"/>
      <c r="H59" s="16"/>
      <c r="I59" s="17"/>
      <c r="J59" s="17"/>
      <c r="K59" s="16"/>
      <c r="L59" s="17"/>
      <c r="M59" s="17"/>
      <c r="N59" s="16"/>
      <c r="O59" s="17"/>
      <c r="P59" s="17"/>
      <c r="Q59" s="18">
        <f t="shared" si="0"/>
        <v>3000331.61</v>
      </c>
    </row>
    <row r="60" spans="2:17" x14ac:dyDescent="0.25">
      <c r="B60" s="16" t="s">
        <v>70</v>
      </c>
      <c r="C60" s="17">
        <v>5128172</v>
      </c>
      <c r="D60" s="17">
        <v>2552000</v>
      </c>
      <c r="E60" s="18">
        <v>0</v>
      </c>
      <c r="F60" s="18">
        <v>0</v>
      </c>
      <c r="G60" s="17"/>
      <c r="H60" s="16"/>
      <c r="I60" s="17"/>
      <c r="J60" s="17"/>
      <c r="K60" s="16"/>
      <c r="L60" s="17"/>
      <c r="M60" s="17"/>
      <c r="N60" s="16"/>
      <c r="O60" s="17"/>
      <c r="P60" s="17"/>
      <c r="Q60" s="18">
        <f t="shared" si="0"/>
        <v>0</v>
      </c>
    </row>
    <row r="61" spans="2:17" x14ac:dyDescent="0.25">
      <c r="B61" s="16" t="s">
        <v>71</v>
      </c>
      <c r="C61" s="17">
        <v>0</v>
      </c>
      <c r="D61" s="17">
        <v>0</v>
      </c>
      <c r="E61" s="17">
        <v>0</v>
      </c>
      <c r="F61" s="17">
        <v>0</v>
      </c>
      <c r="G61" s="17"/>
      <c r="H61" s="16"/>
      <c r="I61" s="17"/>
      <c r="J61" s="17"/>
      <c r="K61" s="16"/>
      <c r="L61" s="17"/>
      <c r="M61" s="17"/>
      <c r="N61" s="16"/>
      <c r="O61" s="17"/>
      <c r="P61" s="17"/>
      <c r="Q61" s="18">
        <f t="shared" si="0"/>
        <v>0</v>
      </c>
    </row>
    <row r="62" spans="2:17" x14ac:dyDescent="0.25">
      <c r="B62" s="16" t="s">
        <v>72</v>
      </c>
      <c r="C62" s="17">
        <v>10000000</v>
      </c>
      <c r="D62" s="17"/>
      <c r="E62" s="18">
        <v>0</v>
      </c>
      <c r="F62" s="18">
        <v>0</v>
      </c>
      <c r="G62" s="17"/>
      <c r="H62" s="16"/>
      <c r="I62" s="17"/>
      <c r="J62" s="17"/>
      <c r="K62" s="16"/>
      <c r="L62" s="17"/>
      <c r="M62" s="17"/>
      <c r="N62" s="16"/>
      <c r="O62" s="17"/>
      <c r="P62" s="17"/>
      <c r="Q62" s="18">
        <f t="shared" si="0"/>
        <v>0</v>
      </c>
    </row>
    <row r="63" spans="2:17" x14ac:dyDescent="0.25">
      <c r="B63" s="16" t="s">
        <v>73</v>
      </c>
      <c r="C63" s="17">
        <v>334644435</v>
      </c>
      <c r="D63" s="17">
        <v>150000000</v>
      </c>
      <c r="E63" s="17">
        <v>32830000</v>
      </c>
      <c r="F63" s="18">
        <v>37525000.009999998</v>
      </c>
      <c r="G63" s="17"/>
      <c r="H63" s="16"/>
      <c r="I63" s="17"/>
      <c r="J63" s="17"/>
      <c r="K63" s="16"/>
      <c r="L63" s="17"/>
      <c r="M63" s="17"/>
      <c r="N63" s="16"/>
      <c r="O63" s="17"/>
      <c r="P63" s="17"/>
      <c r="Q63" s="18">
        <f t="shared" si="0"/>
        <v>70355000.00999999</v>
      </c>
    </row>
    <row r="64" spans="2:17" x14ac:dyDescent="0.25">
      <c r="B64" s="12" t="s">
        <v>74</v>
      </c>
      <c r="C64" s="13">
        <f>+SUM(C65:C68)</f>
        <v>13439809884.310001</v>
      </c>
      <c r="D64" s="13">
        <f>+SUM(D65:D68)</f>
        <v>1174094452.3099999</v>
      </c>
      <c r="E64" s="14">
        <f>+SUM(E65:E68)</f>
        <v>314606008.30000001</v>
      </c>
      <c r="F64" s="14">
        <f>+SUM(F65:F68)</f>
        <v>450085503.56</v>
      </c>
      <c r="G64" s="13"/>
      <c r="H64" s="12"/>
      <c r="I64" s="13"/>
      <c r="J64" s="13"/>
      <c r="K64" s="12"/>
      <c r="L64" s="13"/>
      <c r="M64" s="13"/>
      <c r="N64" s="12"/>
      <c r="O64" s="13"/>
      <c r="P64" s="13"/>
      <c r="Q64" s="14">
        <f t="shared" si="0"/>
        <v>764691511.86000001</v>
      </c>
    </row>
    <row r="65" spans="2:17" x14ac:dyDescent="0.25">
      <c r="B65" s="16" t="s">
        <v>75</v>
      </c>
      <c r="C65" s="17">
        <v>11282736413.310001</v>
      </c>
      <c r="D65" s="17">
        <v>376450654.98000002</v>
      </c>
      <c r="E65" s="18">
        <v>264326410.80000001</v>
      </c>
      <c r="F65" s="18">
        <v>379204381.01999998</v>
      </c>
      <c r="G65" s="17"/>
      <c r="H65" s="16"/>
      <c r="I65" s="17"/>
      <c r="J65" s="17"/>
      <c r="K65" s="16"/>
      <c r="L65" s="17"/>
      <c r="M65" s="17"/>
      <c r="N65" s="16"/>
      <c r="O65" s="17"/>
      <c r="P65" s="17"/>
      <c r="Q65" s="18">
        <f t="shared" si="0"/>
        <v>643530791.81999993</v>
      </c>
    </row>
    <row r="66" spans="2:17" x14ac:dyDescent="0.25">
      <c r="B66" s="16" t="s">
        <v>76</v>
      </c>
      <c r="C66" s="17">
        <v>2157073471</v>
      </c>
      <c r="D66" s="17">
        <v>797643797.33000004</v>
      </c>
      <c r="E66" s="18">
        <v>50279597.5</v>
      </c>
      <c r="F66" s="18">
        <v>70881122.540000007</v>
      </c>
      <c r="G66" s="17"/>
      <c r="H66" s="16"/>
      <c r="I66" s="17"/>
      <c r="J66" s="17"/>
      <c r="K66" s="16"/>
      <c r="L66" s="17"/>
      <c r="M66" s="17"/>
      <c r="N66" s="16"/>
      <c r="O66" s="17"/>
      <c r="P66" s="17"/>
      <c r="Q66" s="18">
        <f t="shared" si="0"/>
        <v>121160720.04000001</v>
      </c>
    </row>
    <row r="67" spans="2:17" x14ac:dyDescent="0.25">
      <c r="B67" s="16" t="s">
        <v>77</v>
      </c>
      <c r="C67" s="17">
        <v>0</v>
      </c>
      <c r="D67" s="17">
        <v>0</v>
      </c>
      <c r="E67" s="17">
        <v>0</v>
      </c>
      <c r="F67" s="17">
        <v>0</v>
      </c>
      <c r="G67" s="17"/>
      <c r="H67" s="16"/>
      <c r="I67" s="17"/>
      <c r="J67" s="17"/>
      <c r="K67" s="16"/>
      <c r="L67" s="17"/>
      <c r="M67" s="17"/>
      <c r="N67" s="16"/>
      <c r="O67" s="17"/>
      <c r="P67" s="17"/>
      <c r="Q67" s="18">
        <f t="shared" si="0"/>
        <v>0</v>
      </c>
    </row>
    <row r="68" spans="2:17" x14ac:dyDescent="0.25">
      <c r="B68" s="16" t="s">
        <v>78</v>
      </c>
      <c r="C68" s="17">
        <v>0</v>
      </c>
      <c r="D68" s="17">
        <v>0</v>
      </c>
      <c r="E68" s="17">
        <v>0</v>
      </c>
      <c r="F68" s="17">
        <v>0</v>
      </c>
      <c r="G68" s="17"/>
      <c r="H68" s="16"/>
      <c r="I68" s="17"/>
      <c r="J68" s="17"/>
      <c r="K68" s="16"/>
      <c r="L68" s="17"/>
      <c r="M68" s="17"/>
      <c r="N68" s="16"/>
      <c r="O68" s="17"/>
      <c r="P68" s="17"/>
      <c r="Q68" s="18">
        <f t="shared" si="0"/>
        <v>0</v>
      </c>
    </row>
    <row r="69" spans="2:17" x14ac:dyDescent="0.25">
      <c r="B69" s="12" t="s">
        <v>79</v>
      </c>
      <c r="C69" s="13">
        <v>0</v>
      </c>
      <c r="D69" s="13"/>
      <c r="E69" s="14">
        <f>+SUM(E70:E74)</f>
        <v>0</v>
      </c>
      <c r="F69" s="14">
        <f>+SUM(F70:F74)</f>
        <v>0</v>
      </c>
      <c r="G69" s="13"/>
      <c r="H69" s="12"/>
      <c r="I69" s="13"/>
      <c r="J69" s="13"/>
      <c r="K69" s="12"/>
      <c r="L69" s="13"/>
      <c r="M69" s="13"/>
      <c r="N69" s="12"/>
      <c r="O69" s="13"/>
      <c r="P69" s="13"/>
      <c r="Q69" s="14">
        <f t="shared" si="0"/>
        <v>0</v>
      </c>
    </row>
    <row r="70" spans="2:17" x14ac:dyDescent="0.25">
      <c r="B70" s="16" t="s">
        <v>80</v>
      </c>
      <c r="C70" s="17">
        <v>0</v>
      </c>
      <c r="D70" s="17">
        <v>0</v>
      </c>
      <c r="E70" s="17">
        <v>0</v>
      </c>
      <c r="F70" s="17">
        <v>0</v>
      </c>
      <c r="G70" s="17"/>
      <c r="H70" s="16"/>
      <c r="I70" s="17"/>
      <c r="J70" s="17"/>
      <c r="K70" s="16"/>
      <c r="L70" s="17"/>
      <c r="M70" s="17"/>
      <c r="N70" s="16"/>
      <c r="O70" s="17"/>
      <c r="P70" s="17"/>
      <c r="Q70" s="18">
        <f t="shared" si="0"/>
        <v>0</v>
      </c>
    </row>
    <row r="71" spans="2:17" x14ac:dyDescent="0.25">
      <c r="B71" s="16" t="s">
        <v>81</v>
      </c>
      <c r="C71" s="17">
        <v>0</v>
      </c>
      <c r="D71" s="17">
        <v>0</v>
      </c>
      <c r="E71" s="17">
        <v>0</v>
      </c>
      <c r="F71" s="17">
        <v>0</v>
      </c>
      <c r="G71" s="17"/>
      <c r="H71" s="16"/>
      <c r="I71" s="17"/>
      <c r="J71" s="17"/>
      <c r="K71" s="16"/>
      <c r="L71" s="17"/>
      <c r="M71" s="17"/>
      <c r="N71" s="16"/>
      <c r="O71" s="17"/>
      <c r="P71" s="17"/>
      <c r="Q71" s="18">
        <f t="shared" si="0"/>
        <v>0</v>
      </c>
    </row>
    <row r="72" spans="2:17" x14ac:dyDescent="0.25">
      <c r="B72" s="16" t="s">
        <v>82</v>
      </c>
      <c r="C72" s="17">
        <v>0</v>
      </c>
      <c r="D72" s="17">
        <v>0</v>
      </c>
      <c r="E72" s="17">
        <v>0</v>
      </c>
      <c r="F72" s="17">
        <v>0</v>
      </c>
      <c r="G72" s="17"/>
      <c r="H72" s="16"/>
      <c r="I72" s="17"/>
      <c r="J72" s="17"/>
      <c r="K72" s="16"/>
      <c r="L72" s="17"/>
      <c r="M72" s="17"/>
      <c r="N72" s="16"/>
      <c r="O72" s="17"/>
      <c r="P72" s="17"/>
      <c r="Q72" s="18">
        <f t="shared" si="0"/>
        <v>0</v>
      </c>
    </row>
    <row r="73" spans="2:17" x14ac:dyDescent="0.25">
      <c r="B73" s="16" t="s">
        <v>83</v>
      </c>
      <c r="C73" s="17">
        <v>0</v>
      </c>
      <c r="D73" s="17">
        <v>0</v>
      </c>
      <c r="E73" s="17">
        <v>0</v>
      </c>
      <c r="F73" s="17">
        <v>0</v>
      </c>
      <c r="G73" s="17"/>
      <c r="H73" s="16"/>
      <c r="I73" s="17"/>
      <c r="J73" s="17"/>
      <c r="K73" s="16"/>
      <c r="L73" s="17"/>
      <c r="M73" s="17"/>
      <c r="N73" s="16"/>
      <c r="O73" s="17"/>
      <c r="P73" s="17"/>
      <c r="Q73" s="18">
        <f t="shared" si="0"/>
        <v>0</v>
      </c>
    </row>
    <row r="74" spans="2:17" x14ac:dyDescent="0.25">
      <c r="B74" s="16" t="s">
        <v>84</v>
      </c>
      <c r="C74" s="17">
        <v>0</v>
      </c>
      <c r="D74" s="17">
        <v>0</v>
      </c>
      <c r="E74" s="17">
        <v>0</v>
      </c>
      <c r="F74" s="17">
        <v>0</v>
      </c>
      <c r="G74" s="17"/>
      <c r="H74" s="16"/>
      <c r="I74" s="17"/>
      <c r="J74" s="17"/>
      <c r="K74" s="16"/>
      <c r="L74" s="17"/>
      <c r="M74" s="17"/>
      <c r="N74" s="16"/>
      <c r="O74" s="17"/>
      <c r="P74" s="17"/>
      <c r="Q74" s="18">
        <f t="shared" si="0"/>
        <v>0</v>
      </c>
    </row>
    <row r="75" spans="2:17" x14ac:dyDescent="0.25">
      <c r="B75" s="12" t="s">
        <v>85</v>
      </c>
      <c r="C75" s="13">
        <v>0</v>
      </c>
      <c r="D75" s="13">
        <v>0</v>
      </c>
      <c r="E75" s="14">
        <f>+SUM(E76:E80)</f>
        <v>0</v>
      </c>
      <c r="F75" s="14">
        <f>+SUM(F76:F80)</f>
        <v>0</v>
      </c>
      <c r="G75" s="13"/>
      <c r="H75" s="12"/>
      <c r="I75" s="13"/>
      <c r="J75" s="13"/>
      <c r="K75" s="12"/>
      <c r="L75" s="13"/>
      <c r="M75" s="13"/>
      <c r="N75" s="12"/>
      <c r="O75" s="13"/>
      <c r="P75" s="13"/>
      <c r="Q75" s="14">
        <f t="shared" ref="Q75:Q89" si="2">+SUM(E75:P75)</f>
        <v>0</v>
      </c>
    </row>
    <row r="76" spans="2:17" x14ac:dyDescent="0.25">
      <c r="B76" s="16" t="s">
        <v>86</v>
      </c>
      <c r="C76" s="17">
        <v>0</v>
      </c>
      <c r="D76" s="17">
        <v>0</v>
      </c>
      <c r="E76" s="17">
        <v>0</v>
      </c>
      <c r="F76" s="17">
        <v>0</v>
      </c>
      <c r="G76" s="17"/>
      <c r="H76" s="16"/>
      <c r="I76" s="17"/>
      <c r="J76" s="17"/>
      <c r="K76" s="16"/>
      <c r="L76" s="17"/>
      <c r="M76" s="17"/>
      <c r="N76" s="16"/>
      <c r="O76" s="17"/>
      <c r="P76" s="17"/>
      <c r="Q76" s="18">
        <f>+SUM(E76:P76)</f>
        <v>0</v>
      </c>
    </row>
    <row r="77" spans="2:17" x14ac:dyDescent="0.25">
      <c r="B77" s="16" t="s">
        <v>87</v>
      </c>
      <c r="C77" s="17">
        <v>0</v>
      </c>
      <c r="D77" s="17">
        <v>0</v>
      </c>
      <c r="E77" s="17">
        <v>0</v>
      </c>
      <c r="F77" s="17">
        <v>0</v>
      </c>
      <c r="G77" s="17"/>
      <c r="H77" s="16"/>
      <c r="I77" s="17"/>
      <c r="J77" s="17"/>
      <c r="K77" s="16"/>
      <c r="L77" s="17"/>
      <c r="M77" s="17"/>
      <c r="N77" s="16"/>
      <c r="O77" s="17"/>
      <c r="P77" s="17"/>
      <c r="Q77" s="18">
        <f t="shared" si="2"/>
        <v>0</v>
      </c>
    </row>
    <row r="78" spans="2:17" x14ac:dyDescent="0.25">
      <c r="B78" s="16" t="s">
        <v>88</v>
      </c>
      <c r="C78" s="17">
        <v>0</v>
      </c>
      <c r="D78" s="17">
        <v>0</v>
      </c>
      <c r="E78" s="17">
        <v>0</v>
      </c>
      <c r="F78" s="17">
        <v>0</v>
      </c>
      <c r="G78" s="17"/>
      <c r="H78" s="16"/>
      <c r="I78" s="17"/>
      <c r="J78" s="17"/>
      <c r="K78" s="16"/>
      <c r="L78" s="17"/>
      <c r="M78" s="17"/>
      <c r="N78" s="16"/>
      <c r="O78" s="17"/>
      <c r="P78" s="17"/>
      <c r="Q78" s="18">
        <f t="shared" si="2"/>
        <v>0</v>
      </c>
    </row>
    <row r="79" spans="2:17" x14ac:dyDescent="0.25">
      <c r="B79" s="16" t="s">
        <v>89</v>
      </c>
      <c r="C79" s="17">
        <v>0</v>
      </c>
      <c r="D79" s="17">
        <v>0</v>
      </c>
      <c r="E79" s="17">
        <v>0</v>
      </c>
      <c r="F79" s="17">
        <v>0</v>
      </c>
      <c r="G79" s="17"/>
      <c r="H79" s="16"/>
      <c r="I79" s="17"/>
      <c r="J79" s="17"/>
      <c r="K79" s="16"/>
      <c r="L79" s="17"/>
      <c r="M79" s="17"/>
      <c r="N79" s="16"/>
      <c r="O79" s="17"/>
      <c r="P79" s="17"/>
      <c r="Q79" s="18">
        <f t="shared" si="2"/>
        <v>0</v>
      </c>
    </row>
    <row r="80" spans="2:17" x14ac:dyDescent="0.25">
      <c r="B80" s="16" t="s">
        <v>90</v>
      </c>
      <c r="C80" s="17">
        <v>0</v>
      </c>
      <c r="D80" s="17">
        <v>0</v>
      </c>
      <c r="E80" s="17">
        <v>0</v>
      </c>
      <c r="F80" s="17">
        <v>0</v>
      </c>
      <c r="G80" s="17"/>
      <c r="H80" s="16"/>
      <c r="I80" s="17"/>
      <c r="J80" s="17"/>
      <c r="K80" s="16"/>
      <c r="L80" s="17"/>
      <c r="M80" s="17"/>
      <c r="N80" s="16"/>
      <c r="O80" s="17"/>
      <c r="P80" s="17"/>
      <c r="Q80" s="18">
        <f t="shared" si="2"/>
        <v>0</v>
      </c>
    </row>
    <row r="81" spans="2:17" x14ac:dyDescent="0.25">
      <c r="B81" s="22" t="s">
        <v>91</v>
      </c>
      <c r="C81" s="23">
        <v>0</v>
      </c>
      <c r="D81" s="23">
        <v>0</v>
      </c>
      <c r="E81" s="24">
        <f>+E82+E85+E88</f>
        <v>0</v>
      </c>
      <c r="F81" s="23"/>
      <c r="G81" s="23"/>
      <c r="H81" s="22"/>
      <c r="I81" s="23"/>
      <c r="J81" s="23"/>
      <c r="K81" s="22"/>
      <c r="L81" s="23"/>
      <c r="M81" s="23"/>
      <c r="N81" s="22"/>
      <c r="O81" s="23"/>
      <c r="P81" s="23"/>
      <c r="Q81" s="24">
        <f t="shared" si="2"/>
        <v>0</v>
      </c>
    </row>
    <row r="82" spans="2:17" x14ac:dyDescent="0.25">
      <c r="B82" s="12" t="s">
        <v>92</v>
      </c>
      <c r="C82" s="13">
        <v>0</v>
      </c>
      <c r="D82" s="13">
        <v>0</v>
      </c>
      <c r="E82" s="14">
        <f>+SUM(E83:E84)</f>
        <v>0</v>
      </c>
      <c r="F82" s="13"/>
      <c r="G82" s="13"/>
      <c r="H82" s="12"/>
      <c r="I82" s="13"/>
      <c r="J82" s="13"/>
      <c r="K82" s="12"/>
      <c r="L82" s="13"/>
      <c r="M82" s="13"/>
      <c r="N82" s="12"/>
      <c r="O82" s="13"/>
      <c r="P82" s="13"/>
      <c r="Q82" s="14">
        <f t="shared" si="2"/>
        <v>0</v>
      </c>
    </row>
    <row r="83" spans="2:17" x14ac:dyDescent="0.25">
      <c r="B83" s="16" t="s">
        <v>93</v>
      </c>
      <c r="C83" s="17">
        <v>0</v>
      </c>
      <c r="D83" s="17">
        <v>0</v>
      </c>
      <c r="E83" s="17">
        <v>0</v>
      </c>
      <c r="F83" s="17">
        <v>0</v>
      </c>
      <c r="G83" s="17"/>
      <c r="H83" s="16"/>
      <c r="I83" s="17"/>
      <c r="J83" s="17"/>
      <c r="K83" s="16"/>
      <c r="L83" s="17"/>
      <c r="M83" s="17"/>
      <c r="N83" s="16"/>
      <c r="O83" s="17"/>
      <c r="P83" s="17"/>
      <c r="Q83" s="18">
        <f t="shared" si="2"/>
        <v>0</v>
      </c>
    </row>
    <row r="84" spans="2:17" x14ac:dyDescent="0.25">
      <c r="B84" s="16" t="s">
        <v>94</v>
      </c>
      <c r="C84" s="17">
        <v>0</v>
      </c>
      <c r="D84" s="17">
        <v>0</v>
      </c>
      <c r="E84" s="17">
        <v>0</v>
      </c>
      <c r="F84" s="17">
        <v>0</v>
      </c>
      <c r="G84" s="17"/>
      <c r="H84" s="16"/>
      <c r="I84" s="17"/>
      <c r="J84" s="17"/>
      <c r="K84" s="16"/>
      <c r="L84" s="17"/>
      <c r="M84" s="17"/>
      <c r="N84" s="16"/>
      <c r="O84" s="17"/>
      <c r="P84" s="17"/>
      <c r="Q84" s="18">
        <f t="shared" si="2"/>
        <v>0</v>
      </c>
    </row>
    <row r="85" spans="2:17" x14ac:dyDescent="0.25">
      <c r="B85" s="12" t="s">
        <v>95</v>
      </c>
      <c r="C85" s="13">
        <v>0</v>
      </c>
      <c r="D85" s="13">
        <v>0</v>
      </c>
      <c r="E85" s="14">
        <f>+SUM(E86:E87)</f>
        <v>0</v>
      </c>
      <c r="F85" s="13"/>
      <c r="G85" s="13"/>
      <c r="H85" s="12"/>
      <c r="I85" s="13"/>
      <c r="J85" s="13"/>
      <c r="K85" s="12"/>
      <c r="L85" s="13"/>
      <c r="M85" s="13"/>
      <c r="N85" s="12"/>
      <c r="O85" s="13"/>
      <c r="P85" s="13"/>
      <c r="Q85" s="14">
        <f t="shared" si="2"/>
        <v>0</v>
      </c>
    </row>
    <row r="86" spans="2:17" x14ac:dyDescent="0.25">
      <c r="B86" s="16" t="s">
        <v>96</v>
      </c>
      <c r="C86" s="17">
        <v>0</v>
      </c>
      <c r="D86" s="17">
        <v>0</v>
      </c>
      <c r="E86" s="17">
        <v>0</v>
      </c>
      <c r="F86" s="17">
        <v>0</v>
      </c>
      <c r="G86" s="17"/>
      <c r="H86" s="16"/>
      <c r="I86" s="17"/>
      <c r="J86" s="17"/>
      <c r="K86" s="16"/>
      <c r="L86" s="17"/>
      <c r="M86" s="17"/>
      <c r="N86" s="16"/>
      <c r="O86" s="17"/>
      <c r="P86" s="17"/>
      <c r="Q86" s="18">
        <f t="shared" si="2"/>
        <v>0</v>
      </c>
    </row>
    <row r="87" spans="2:17" ht="15" customHeight="1" x14ac:dyDescent="0.25">
      <c r="B87" s="16" t="s">
        <v>97</v>
      </c>
      <c r="C87" s="17">
        <v>0</v>
      </c>
      <c r="D87" s="17">
        <v>0</v>
      </c>
      <c r="E87" s="17">
        <v>0</v>
      </c>
      <c r="F87" s="17">
        <v>0</v>
      </c>
      <c r="G87" s="17"/>
      <c r="H87" s="16"/>
      <c r="I87" s="17"/>
      <c r="J87" s="17"/>
      <c r="K87" s="16"/>
      <c r="L87" s="17"/>
      <c r="M87" s="17"/>
      <c r="N87" s="16"/>
      <c r="O87" s="17"/>
      <c r="P87" s="17"/>
      <c r="Q87" s="18">
        <f t="shared" si="2"/>
        <v>0</v>
      </c>
    </row>
    <row r="88" spans="2:17" x14ac:dyDescent="0.25">
      <c r="B88" s="12" t="s">
        <v>98</v>
      </c>
      <c r="C88" s="13">
        <v>0</v>
      </c>
      <c r="D88" s="13">
        <v>0</v>
      </c>
      <c r="E88" s="25">
        <f>+SUM(E89)</f>
        <v>0</v>
      </c>
      <c r="F88" s="13"/>
      <c r="G88" s="13"/>
      <c r="H88" s="12"/>
      <c r="I88" s="13"/>
      <c r="J88" s="13"/>
      <c r="K88" s="12"/>
      <c r="L88" s="13"/>
      <c r="M88" s="13"/>
      <c r="N88" s="12"/>
      <c r="O88" s="13"/>
      <c r="P88" s="13"/>
      <c r="Q88" s="14">
        <f t="shared" si="2"/>
        <v>0</v>
      </c>
    </row>
    <row r="89" spans="2:17" ht="15.75" thickBot="1" x14ac:dyDescent="0.3">
      <c r="B89" s="16" t="s">
        <v>99</v>
      </c>
      <c r="C89" s="17">
        <v>0</v>
      </c>
      <c r="D89" s="17">
        <v>0</v>
      </c>
      <c r="E89" s="17">
        <v>0</v>
      </c>
      <c r="F89" s="17">
        <v>0</v>
      </c>
      <c r="G89" s="17"/>
      <c r="H89" s="16"/>
      <c r="I89" s="17"/>
      <c r="J89" s="17"/>
      <c r="K89" s="16"/>
      <c r="L89" s="17"/>
      <c r="M89" s="17"/>
      <c r="N89" s="16"/>
      <c r="O89" s="17"/>
      <c r="P89" s="17"/>
      <c r="Q89" s="18">
        <f t="shared" si="2"/>
        <v>0</v>
      </c>
    </row>
    <row r="90" spans="2:17" ht="15.75" thickTop="1" x14ac:dyDescent="0.25">
      <c r="B90" s="26" t="s">
        <v>100</v>
      </c>
      <c r="C90" s="27">
        <f>+SUM(C11+C17+C27+C37+C46+C54+C64)</f>
        <v>25212748733</v>
      </c>
      <c r="D90" s="27">
        <f>+SUM(D11+D17+D27+D37+D46+D54+D64)</f>
        <v>-148695000</v>
      </c>
      <c r="E90" s="28">
        <f t="shared" ref="E90:P90" si="3">+E10</f>
        <v>641804219.81999993</v>
      </c>
      <c r="F90" s="29">
        <f t="shared" si="3"/>
        <v>698524905.77999997</v>
      </c>
      <c r="G90" s="29">
        <f t="shared" si="3"/>
        <v>0</v>
      </c>
      <c r="H90" s="28">
        <f t="shared" si="3"/>
        <v>0</v>
      </c>
      <c r="I90" s="29">
        <f t="shared" si="3"/>
        <v>0</v>
      </c>
      <c r="J90" s="29">
        <f t="shared" si="3"/>
        <v>0</v>
      </c>
      <c r="K90" s="28">
        <f t="shared" si="3"/>
        <v>0</v>
      </c>
      <c r="L90" s="29">
        <f t="shared" si="3"/>
        <v>0</v>
      </c>
      <c r="M90" s="29">
        <f t="shared" si="3"/>
        <v>0</v>
      </c>
      <c r="N90" s="28">
        <f t="shared" si="3"/>
        <v>0</v>
      </c>
      <c r="O90" s="29">
        <f t="shared" si="3"/>
        <v>0</v>
      </c>
      <c r="P90" s="29">
        <f t="shared" si="3"/>
        <v>0</v>
      </c>
      <c r="Q90" s="28">
        <f t="shared" ref="Q90" si="4">SUM(E90:P90)</f>
        <v>1340329125.5999999</v>
      </c>
    </row>
    <row r="91" spans="2:17" ht="6" customHeight="1" x14ac:dyDescent="0.25"/>
    <row r="92" spans="2:17" ht="15.75" thickBot="1" x14ac:dyDescent="0.3">
      <c r="B92" s="30" t="s">
        <v>101</v>
      </c>
    </row>
    <row r="93" spans="2:17" ht="30.75" thickBot="1" x14ac:dyDescent="0.3">
      <c r="B93" s="31" t="s">
        <v>102</v>
      </c>
    </row>
    <row r="94" spans="2:17" ht="30.75" thickBot="1" x14ac:dyDescent="0.3">
      <c r="B94" s="31" t="s">
        <v>103</v>
      </c>
    </row>
    <row r="95" spans="2:17" x14ac:dyDescent="0.25">
      <c r="B95" s="33" t="s">
        <v>104</v>
      </c>
    </row>
    <row r="96" spans="2:17" ht="15.75" thickBot="1" x14ac:dyDescent="0.3">
      <c r="B96" s="34"/>
    </row>
    <row r="97" spans="2:2" ht="15.75" thickBot="1" x14ac:dyDescent="0.3">
      <c r="B97" s="39" t="s">
        <v>105</v>
      </c>
    </row>
    <row r="98" spans="2:2" ht="5.25" customHeight="1" x14ac:dyDescent="0.25"/>
  </sheetData>
  <mergeCells count="8">
    <mergeCell ref="B8:C8"/>
    <mergeCell ref="B95:B96"/>
    <mergeCell ref="B2:Q2"/>
    <mergeCell ref="B3:Q3"/>
    <mergeCell ref="B4:Q4"/>
    <mergeCell ref="B5:Q5"/>
    <mergeCell ref="B6:Q6"/>
    <mergeCell ref="B7:D7"/>
  </mergeCells>
  <pageMargins left="0.70866141732283472" right="0.70866141732283472" top="0.35433070866141736" bottom="1.4566929133858268" header="0.31496062992125984" footer="0.31496062992125984"/>
  <pageSetup paperSize="9" scale="55" fitToHeight="0" orientation="landscape" r:id="rId1"/>
  <rowBreaks count="1" manualBreakCount="1">
    <brk id="5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presu. febrero 2026 </vt:lpstr>
      <vt:lpstr>'Ejec. presu. febrero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2026-03-04T13:14:28Z</dcterms:created>
  <dcterms:modified xsi:type="dcterms:W3CDTF">2026-03-04T18:00:11Z</dcterms:modified>
</cp:coreProperties>
</file>