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PRESUPUESTO\"/>
    </mc:Choice>
  </mc:AlternateContent>
  <xr:revisionPtr revIDLastSave="0" documentId="13_ncr:1_{56D87097-9A24-4B9B-9731-4B4968884EE4}" xr6:coauthVersionLast="47" xr6:coauthVersionMax="47" xr10:uidLastSave="{00000000-0000-0000-0000-000000000000}"/>
  <bookViews>
    <workbookView xWindow="-120" yWindow="-120" windowWidth="29040" windowHeight="15720" xr2:uid="{0CDF65E7-386D-43BD-B2E8-6580EE9AC17C}"/>
  </bookViews>
  <sheets>
    <sheet name="Ejec. pres. marzo 2026 " sheetId="2" r:id="rId1"/>
  </sheets>
  <definedNames>
    <definedName name="_xlnm.Print_Area" localSheetId="0">'Ejec. pres. marzo 2026 '!$A$1:$R$101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I90" i="2"/>
  <c r="H90" i="2"/>
  <c r="Q89" i="2"/>
  <c r="G88" i="2"/>
  <c r="Q88" i="2" s="1"/>
  <c r="F88" i="2"/>
  <c r="E88" i="2"/>
  <c r="Q87" i="2"/>
  <c r="Q86" i="2"/>
  <c r="G85" i="2"/>
  <c r="F85" i="2"/>
  <c r="Q85" i="2" s="1"/>
  <c r="E85" i="2"/>
  <c r="Q84" i="2"/>
  <c r="Q83" i="2"/>
  <c r="Q82" i="2"/>
  <c r="G82" i="2"/>
  <c r="F82" i="2"/>
  <c r="E82" i="2"/>
  <c r="G81" i="2"/>
  <c r="E81" i="2"/>
  <c r="Q80" i="2"/>
  <c r="Q79" i="2"/>
  <c r="Q78" i="2"/>
  <c r="Q77" i="2"/>
  <c r="Q76" i="2"/>
  <c r="G75" i="2"/>
  <c r="F75" i="2"/>
  <c r="E75" i="2"/>
  <c r="Q75" i="2" s="1"/>
  <c r="Q74" i="2"/>
  <c r="Q73" i="2"/>
  <c r="Q72" i="2"/>
  <c r="Q71" i="2"/>
  <c r="Q70" i="2"/>
  <c r="G69" i="2"/>
  <c r="F69" i="2"/>
  <c r="E69" i="2"/>
  <c r="Q69" i="2" s="1"/>
  <c r="Q68" i="2"/>
  <c r="Q67" i="2"/>
  <c r="Q66" i="2"/>
  <c r="Q65" i="2"/>
  <c r="G64" i="2"/>
  <c r="F64" i="2"/>
  <c r="Q64" i="2" s="1"/>
  <c r="E64" i="2"/>
  <c r="D64" i="2"/>
  <c r="C64" i="2"/>
  <c r="Q63" i="2"/>
  <c r="Q62" i="2"/>
  <c r="Q61" i="2"/>
  <c r="Q60" i="2"/>
  <c r="Q59" i="2"/>
  <c r="Q58" i="2"/>
  <c r="Q57" i="2"/>
  <c r="Q56" i="2"/>
  <c r="Q55" i="2"/>
  <c r="G54" i="2"/>
  <c r="F54" i="2"/>
  <c r="E54" i="2"/>
  <c r="Q54" i="2" s="1"/>
  <c r="D54" i="2"/>
  <c r="C54" i="2"/>
  <c r="Q53" i="2"/>
  <c r="Q52" i="2"/>
  <c r="Q51" i="2"/>
  <c r="Q50" i="2"/>
  <c r="Q49" i="2"/>
  <c r="Q48" i="2"/>
  <c r="Q47" i="2"/>
  <c r="G46" i="2"/>
  <c r="F46" i="2"/>
  <c r="E46" i="2"/>
  <c r="Q46" i="2" s="1"/>
  <c r="D46" i="2"/>
  <c r="C46" i="2"/>
  <c r="Q45" i="2"/>
  <c r="Q44" i="2"/>
  <c r="Q43" i="2"/>
  <c r="Q42" i="2"/>
  <c r="Q41" i="2"/>
  <c r="Q40" i="2"/>
  <c r="Q39" i="2"/>
  <c r="Q38" i="2"/>
  <c r="G37" i="2"/>
  <c r="Q37" i="2" s="1"/>
  <c r="F37" i="2"/>
  <c r="E37" i="2"/>
  <c r="D37" i="2"/>
  <c r="C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G27" i="2"/>
  <c r="F27" i="2"/>
  <c r="E27" i="2"/>
  <c r="Q27" i="2" s="1"/>
  <c r="D27" i="2"/>
  <c r="C27" i="2"/>
  <c r="Q26" i="2"/>
  <c r="Q25" i="2"/>
  <c r="Q24" i="2"/>
  <c r="Q23" i="2"/>
  <c r="Q22" i="2"/>
  <c r="Q21" i="2"/>
  <c r="Q20" i="2"/>
  <c r="Q19" i="2"/>
  <c r="Q18" i="2"/>
  <c r="G17" i="2"/>
  <c r="G10" i="2" s="1"/>
  <c r="G90" i="2" s="1"/>
  <c r="F17" i="2"/>
  <c r="E17" i="2"/>
  <c r="Q17" i="2" s="1"/>
  <c r="D17" i="2"/>
  <c r="D10" i="2" s="1"/>
  <c r="C17" i="2"/>
  <c r="Q16" i="2"/>
  <c r="Q15" i="2"/>
  <c r="Q14" i="2"/>
  <c r="Q13" i="2"/>
  <c r="Q12" i="2"/>
  <c r="G11" i="2"/>
  <c r="F11" i="2"/>
  <c r="F10" i="2" s="1"/>
  <c r="F90" i="2" s="1"/>
  <c r="E11" i="2"/>
  <c r="E10" i="2" s="1"/>
  <c r="D11" i="2"/>
  <c r="D90" i="2" s="1"/>
  <c r="C11" i="2"/>
  <c r="C90" i="2" s="1"/>
  <c r="Q10" i="2" l="1"/>
  <c r="E90" i="2"/>
  <c r="Q90" i="2" s="1"/>
  <c r="F81" i="2"/>
  <c r="Q81" i="2" s="1"/>
  <c r="Q11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<sst xmlns="http://schemas.openxmlformats.org/spreadsheetml/2006/main" count="106" uniqueCount="106">
  <si>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</si>
  <si>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</si>
  <si>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</si>
  <si>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</si>
  <si>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</si>
  <si>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</si>
  <si>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</si>
  <si>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</si>
  <si>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</si>
  <si>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</si>
  <si>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</si>
  <si>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</si>
  <si>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</si>
  <si>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</si>
  <si>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</si>
  <si>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</si>
  <si>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</si>
  <si>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</si>
  <si>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</si>
  <si>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</si>
  <si>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</si>
  <si>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</si>
  <si>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</si>
  <si>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</si>
  <si>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</si>
  <si>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</si>
  <si>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</si>
  <si>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</si>
  <si>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</si>
  <si>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</si>
  <si>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</si>
  <si>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</si>
  <si>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</si>
  <si>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</si>
  <si>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</si>
  <si>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</si>
  <si>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</si>
  <si>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</si>
  <si>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</si>
  <si>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</si>
  <si>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</si>
  <si>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</si>
  <si>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</si>
  <si>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</si>
  <si>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</si>
  <si>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</si>
  <si>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</si>
  <si>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</si>
  <si>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</si>
  <si>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</si>
  <si>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</si>
  <si>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</si>
  <si>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</si>
  <si>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</si>
  <si>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</si>
  <si>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</si>
  <si>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</si>
  <si>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</si>
  <si>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</si>
  <si>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</si>
  <si>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</si>
  <si>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</si>
  <si>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</si>
  <si>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</si>
  <si>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</si>
  <si>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</si>
  <si>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</si>
  <si>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</si>
  <si>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</si>
  <si>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</si>
  <si>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</si>
  <si>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</si>
  <si>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</si>
  <si>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</si>
  <si>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</si>
  <si>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</si>
  <si>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</si>
  <si>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</si>
  <si>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</si>
  <si>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</si>
  <si>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</si>
  <si>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</si>
  <si>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</si>
  <si>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</si>
  <si>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</si>
  <si>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</si>
  <si>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</si>
  <si>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</si>
  <si>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</si>
  <si>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</si>
  <si>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</si>
  <si>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</si>
  <si>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</si>
  <si>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</si>
  <si>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</si>
  <si>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</si>
  <si>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</si>
  <si>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</si>
  <si>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</si>
  <si>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</si>
  <si>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</si>
  <si>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</si>
  <si>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</si>
  <si>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</si>
  <si>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</si>
  <si>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Fuente:Reporte del 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</si>
</sst>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10" fillId="2" borderId="1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10" fillId="2" borderId="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43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1" applyNumberFormat="1" applyFont="1" applyFill="1" applyBorder="1"/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1" fillId="0" borderId="0" xfId="1" applyFont="1"/>
    <xf numFmtId="0" fontId="5" fillId="0" borderId="6" xfId="1" applyBorder="1" applyAlignment="1">
      <alignment wrapText="1"/>
    </xf>
    <xf numFmtId="0" fontId="11" fillId="0" borderId="6" xfId="1" applyFont="1" applyBorder="1"/>
    <xf numFmtId="0" fontId="5" fillId="0" borderId="0" xfId="1"/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3">
    <cellStyle name="Millares 2" xfId="2" xr:uid="{92079060-1415-4B66-BD5E-0CDC422A2D60}"/>
    <cellStyle name="Normal" xfId="0" builtinId="0"/>
    <cellStyle name="Normal 2" xfId="1" xr:uid="{07C9A7C8-21A0-4FB5-A4FD-9071B4FB6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953886</xdr:colOff>
      <xdr:row>98</xdr:row>
      <xdr:rowOff>177760</xdr:rowOff>
    </xdr:from>
    <xdr:to>
      <xdr:col>16</xdr:col>
      <xdr:colOff>263072</xdr:colOff>
      <xdr:row>101</xdr:row>
      <xdr:rowOff>111133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1877712A-E844-4FC9-980E-D10BB9BBEF0C}"/>
            </a:ext>
          </a:extLst>
        </xdr:cNvPr>
        <xdr:cNvGrpSpPr/>
      </xdr:nvGrpSpPr>
      <xdr:grpSpPr>
        <a:xfrm>
          <a:off x="1253243" y="18805939"/>
          <a:ext cx="14372293" cy="504873"/>
          <a:chOff x="1080241" y="22166005"/>
          <a:chExt cx="24381154" cy="1201597"/>
        </a:xfrm>
      </xdr:grpSpPr>
      <xdr:sp macro="" textlink="">
        <xdr:nvSpPr>
          <xdr:cNvPr id="3" name="CuadroTexto 6">
            <a:extLst>
              <a:ext uri="{FF2B5EF4-FFF2-40B4-BE49-F238E27FC236}">
                <a16:creationId xmlns:a16="http://schemas.microsoft.com/office/drawing/2014/main" id="{6C3F5307-B8DA-CFD1-581B-80098820FD74}"/>
              </a:ext>
            </a:extLst>
          </xdr:cNvPr>
          <xdr:cNvSpPr txBox="1"/>
        </xdr:nvSpPr>
        <xdr:spPr>
          <a:xfrm>
            <a:off x="1080241" y="22166005"/>
            <a:ext cx="7923620" cy="120159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</a:t>
            </a:r>
          </a:p>
        </xdr:txBody>
      </xdr:sp>
      <xdr:sp macro="" textlink="">
        <xdr:nvSpPr>
          <xdr:cNvPr id="4" name="CuadroTexto 7">
            <a:extLst>
              <a:ext uri="{FF2B5EF4-FFF2-40B4-BE49-F238E27FC236}">
                <a16:creationId xmlns:a16="http://schemas.microsoft.com/office/drawing/2014/main" id="{3BE26548-705C-2695-A4A5-8398549F7CC1}"/>
              </a:ext>
            </a:extLst>
          </xdr:cNvPr>
          <xdr:cNvSpPr txBox="1"/>
        </xdr:nvSpPr>
        <xdr:spPr>
          <a:xfrm>
            <a:off x="15059071" y="22174608"/>
            <a:ext cx="10402324" cy="10991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Julia Calac</a:t>
            </a:r>
            <a:endParaRPr lang="es-DO" sz="2400">
              <a:latin typeface="72 Black" panose="020B0A04030603020204" pitchFamily="34" charset="0"/>
              <a:ea typeface="ADLaM Display" panose="020F0502020204030204" pitchFamily="2" charset="0"/>
              <a:cs typeface="72 Black" panose="020B0A04030603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2326822</xdr:colOff>
      <xdr:row>0</xdr:row>
      <xdr:rowOff>0</xdr:rowOff>
    </xdr:from>
    <xdr:to>
      <xdr:col>1</xdr:col>
      <xdr:colOff>3755571</xdr:colOff>
      <xdr:row>5</xdr:row>
      <xdr:rowOff>177286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192483-FF3B-4683-B24F-C0197C5996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2622097" y="0"/>
          <a:ext cx="1428749" cy="1044061"/>
        </a:xfrm>
        <a:prstGeom prst="rect">
          <a:avLst/>
        </a:prstGeom>
      </xdr:spPr>
    </xdr:pic>
    <xdr:clientData/>
  </xdr:twoCellAnchor>
  <xdr:twoCellAnchor>
    <xdr:from>
      <xdr:col>1</xdr:col>
      <xdr:colOff>1451427</xdr:colOff>
      <xdr:row>99</xdr:row>
      <xdr:rowOff>27212</xdr:rowOff>
    </xdr:from>
    <xdr:to>
      <xdr:col>1</xdr:col>
      <xdr:colOff>5102677</xdr:colOff>
      <xdr:row>99</xdr:row>
      <xdr:rowOff>27212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A3C062C-B675-4488-A3D5-69C86DAA007D}"/>
            </a:ext>
          </a:extLst>
        </xdr:cNvPr>
        <xdr:cNvCxnSpPr/>
      </xdr:nvCxnSpPr>
      <xdr:spPr>
        <a:xfrm>
          <a:off x="1750784" y="18832283"/>
          <a:ext cx="36512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54427</xdr:colOff>
      <xdr:row>99</xdr:row>
      <xdr:rowOff>95250</xdr:rowOff>
    </xdr:from>
    <xdr:to>
      <xdr:col>6</xdr:col>
      <xdr:colOff>1251856</xdr:colOff>
      <xdr:row>99</xdr:row>
      <xdr:rowOff>122465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19CD7ED-D019-455E-ADA1-B7F7BF1B90F8}"/>
            </a:ext>
          </a:extLst>
        </xdr:cNvPr>
        <xdr:cNvCxnSpPr/>
      </xdr:nvCxnSpPr>
      <xdr:spPr>
        <a:xfrm flipV="1">
          <a:off x="10599963" y="18900321"/>
          <a:ext cx="4177393" cy="2721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DF10-7775-42BA-9051-C8D1F1CE5802}">
  <sheetPr>
    <pageSetUpPr fitToPage="1"/>
  </sheetPr>
  <dimension ref="A1:T98"/>
  <sheetViews>
    <sheetView showGridLines="0" tabSelected="1" topLeftCell="A53" zoomScale="70" zoomScaleNormal="70" workbookViewId="0">
      <selection activeCell="T60" sqref="T60"/>
    </sheetView>
  </sheetViews>
  <sheetFormatPr baseColWidth="10" defaultRowHeight="15" x14ac:dyDescent="0.25"/>
  <cols>
    <col min="1" max="1" width="4.42578125" style="1" customWidth="1"/>
    <col min="2" max="2" width="92.140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6" width="23.140625" style="1" customWidth="1"/>
    <col min="7" max="7" width="27.5703125" style="1" customWidth="1"/>
    <col min="8" max="16" width="11.42578125" style="1" hidden="1" customWidth="1"/>
    <col min="17" max="17" width="24" style="1" bestFit="1" customWidth="1"/>
    <col min="18" max="18" width="11.42578125" style="1"/>
    <col min="19" max="20" width="18.140625" style="1" bestFit="1" customWidth="1"/>
    <col min="21" max="16384" width="11.42578125" style="1"/>
  </cols>
  <sheetData>
    <row r="1" spans="1:20" hidden="1" x14ac:dyDescent="0.25">
      <c r="C1" s="2"/>
    </row>
    <row r="2" spans="1:20" ht="24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0" ht="1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20" ht="13.5" customHeight="1" x14ac:dyDescent="0.25">
      <c r="A4" s="37">
        <v>2026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20" ht="15.75" customHeigh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20" ht="21" x14ac:dyDescent="0.25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20" ht="4.5" customHeight="1" x14ac:dyDescent="0.25">
      <c r="B7" s="38"/>
      <c r="C7" s="38"/>
      <c r="D7" s="38"/>
    </row>
    <row r="8" spans="1:20" hidden="1" x14ac:dyDescent="0.25">
      <c r="B8" s="32"/>
      <c r="C8" s="32"/>
    </row>
    <row r="9" spans="1:20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1:20" ht="14.25" customHeight="1" x14ac:dyDescent="0.25">
      <c r="B10" s="8" t="s">
        <v>20</v>
      </c>
      <c r="C10" s="9"/>
      <c r="D10" s="10">
        <f>+D11+D17+D27+D37+D46+D54+D64+D69+D75+D82+D85+D88</f>
        <v>-1493476220</v>
      </c>
      <c r="E10" s="11">
        <f>+E11+E17+E27+E37+E46+E54+E64+E69+E75+E82+E85+E88</f>
        <v>641804219.81999993</v>
      </c>
      <c r="F10" s="11">
        <f>+F11+F17+F27+F37+F46+F54+F64+F69+F75+F82+F85+F88</f>
        <v>698524905.77999997</v>
      </c>
      <c r="G10" s="11">
        <f>+G11+G17+G27+G37+G46+G54+G64+G69+G75+G82+G85+G88</f>
        <v>2564094413.6300001</v>
      </c>
      <c r="H10" s="11"/>
      <c r="I10" s="11"/>
      <c r="J10" s="11"/>
      <c r="K10" s="11"/>
      <c r="L10" s="11"/>
      <c r="M10" s="11"/>
      <c r="N10" s="11"/>
      <c r="O10" s="11"/>
      <c r="P10" s="11"/>
      <c r="Q10" s="9">
        <f>+SUM(E10:P10)</f>
        <v>3904423539.23</v>
      </c>
      <c r="S10" s="12"/>
      <c r="T10" s="13"/>
    </row>
    <row r="11" spans="1:20" x14ac:dyDescent="0.25">
      <c r="B11" s="14" t="s">
        <v>21</v>
      </c>
      <c r="C11" s="15">
        <f>+SUM(C12:C16)</f>
        <v>2457771013.6900001</v>
      </c>
      <c r="D11" s="15">
        <f>+SUM(D12:D16)</f>
        <v>168448230.69</v>
      </c>
      <c r="E11" s="16">
        <f>+SUM(E12:E16)</f>
        <v>142650150.90000001</v>
      </c>
      <c r="F11" s="16">
        <f>+SUM(F12:F16)</f>
        <v>142144261.57999998</v>
      </c>
      <c r="G11" s="16">
        <f>+SUM(G12:G16)</f>
        <v>150761281.13</v>
      </c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ref="Q11:Q74" si="0">+SUM(E11:P11)</f>
        <v>435555693.61000001</v>
      </c>
    </row>
    <row r="12" spans="1:20" x14ac:dyDescent="0.25">
      <c r="B12" s="18" t="s">
        <v>22</v>
      </c>
      <c r="C12" s="19">
        <v>1598883874.6500001</v>
      </c>
      <c r="D12" s="19">
        <v>178585226.65000001</v>
      </c>
      <c r="E12" s="20">
        <v>116485747.09999999</v>
      </c>
      <c r="F12" s="20">
        <v>117069295.69</v>
      </c>
      <c r="G12" s="20">
        <v>122153639.13</v>
      </c>
      <c r="H12" s="20"/>
      <c r="I12" s="20"/>
      <c r="J12" s="20"/>
      <c r="K12" s="20"/>
      <c r="L12" s="20"/>
      <c r="M12" s="20"/>
      <c r="N12" s="20"/>
      <c r="O12" s="20"/>
      <c r="P12" s="20"/>
      <c r="Q12" s="21">
        <f t="shared" si="0"/>
        <v>355708681.91999996</v>
      </c>
    </row>
    <row r="13" spans="1:20" x14ac:dyDescent="0.25">
      <c r="B13" s="18" t="s">
        <v>23</v>
      </c>
      <c r="C13" s="19">
        <v>619874135</v>
      </c>
      <c r="D13" s="22">
        <v>-21500000</v>
      </c>
      <c r="E13" s="20">
        <v>8290500</v>
      </c>
      <c r="F13" s="20">
        <v>7329500</v>
      </c>
      <c r="G13" s="20">
        <v>9876000</v>
      </c>
      <c r="H13" s="20"/>
      <c r="I13" s="20"/>
      <c r="J13" s="20"/>
      <c r="K13" s="20"/>
      <c r="L13" s="20"/>
      <c r="M13" s="20"/>
      <c r="N13" s="20"/>
      <c r="O13" s="20"/>
      <c r="P13" s="20"/>
      <c r="Q13" s="21">
        <f t="shared" si="0"/>
        <v>25496000</v>
      </c>
    </row>
    <row r="14" spans="1:20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>
        <f t="shared" si="0"/>
        <v>0</v>
      </c>
    </row>
    <row r="15" spans="1:20" x14ac:dyDescent="0.25">
      <c r="B15" s="18" t="s">
        <v>25</v>
      </c>
      <c r="C15" s="19">
        <v>235013004.03999999</v>
      </c>
      <c r="D15" s="19">
        <v>0</v>
      </c>
      <c r="E15" s="19">
        <v>0</v>
      </c>
      <c r="F15" s="19"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f t="shared" si="0"/>
        <v>0</v>
      </c>
    </row>
    <row r="16" spans="1:20" x14ac:dyDescent="0.25">
      <c r="B16" s="18" t="s">
        <v>26</v>
      </c>
      <c r="C16" s="19">
        <v>1000000</v>
      </c>
      <c r="D16" s="19">
        <v>11363004.039999999</v>
      </c>
      <c r="E16" s="20">
        <v>17873903.800000001</v>
      </c>
      <c r="F16" s="20">
        <v>17745465.890000001</v>
      </c>
      <c r="G16" s="20">
        <v>18731642</v>
      </c>
      <c r="H16" s="20"/>
      <c r="I16" s="20"/>
      <c r="J16" s="20"/>
      <c r="K16" s="20"/>
      <c r="L16" s="20"/>
      <c r="M16" s="20"/>
      <c r="N16" s="20"/>
      <c r="O16" s="20"/>
      <c r="P16" s="20"/>
      <c r="Q16" s="21">
        <f>+SUM(E16:P16)</f>
        <v>54351011.689999998</v>
      </c>
      <c r="T16" s="12"/>
    </row>
    <row r="17" spans="2:20" x14ac:dyDescent="0.25">
      <c r="B17" s="14" t="s">
        <v>27</v>
      </c>
      <c r="C17" s="15">
        <f>+SUM(C18:C26)</f>
        <v>1136329602</v>
      </c>
      <c r="D17" s="15">
        <f>+SUM(D18:D26)</f>
        <v>79983000</v>
      </c>
      <c r="E17" s="16">
        <f>+SUM(E18:E26)</f>
        <v>23723114.250000004</v>
      </c>
      <c r="F17" s="16">
        <f>+SUM(F18:F26)</f>
        <v>35965981.100000001</v>
      </c>
      <c r="G17" s="16">
        <f>+SUM(G18:G26)</f>
        <v>35013091.419999994</v>
      </c>
      <c r="H17" s="16"/>
      <c r="I17" s="16"/>
      <c r="J17" s="16"/>
      <c r="K17" s="16"/>
      <c r="L17" s="16"/>
      <c r="M17" s="16"/>
      <c r="N17" s="16"/>
      <c r="O17" s="16"/>
      <c r="P17" s="16"/>
      <c r="Q17" s="17">
        <f>+SUM(E17:P17)</f>
        <v>94702186.770000011</v>
      </c>
      <c r="T17" s="12"/>
    </row>
    <row r="18" spans="2:20" x14ac:dyDescent="0.25">
      <c r="B18" s="18" t="s">
        <v>28</v>
      </c>
      <c r="C18" s="19">
        <v>58210000</v>
      </c>
      <c r="D18" s="19">
        <v>0</v>
      </c>
      <c r="E18" s="20">
        <v>4024655.08</v>
      </c>
      <c r="F18" s="20">
        <v>3624366.62</v>
      </c>
      <c r="G18" s="20">
        <v>4870477.12</v>
      </c>
      <c r="H18" s="20"/>
      <c r="I18" s="20"/>
      <c r="J18" s="20"/>
      <c r="K18" s="20"/>
      <c r="L18" s="20"/>
      <c r="M18" s="20"/>
      <c r="N18" s="20"/>
      <c r="O18" s="20"/>
      <c r="P18" s="20"/>
      <c r="Q18" s="21">
        <f t="shared" si="0"/>
        <v>12519498.82</v>
      </c>
    </row>
    <row r="19" spans="2:20" x14ac:dyDescent="0.25">
      <c r="B19" s="18" t="s">
        <v>29</v>
      </c>
      <c r="C19" s="19">
        <v>152410000</v>
      </c>
      <c r="D19" s="19">
        <v>0</v>
      </c>
      <c r="E19" s="20">
        <v>0</v>
      </c>
      <c r="F19" s="20">
        <v>171100</v>
      </c>
      <c r="G19" s="20">
        <v>358993</v>
      </c>
      <c r="H19" s="20"/>
      <c r="I19" s="20"/>
      <c r="J19" s="20"/>
      <c r="K19" s="20"/>
      <c r="L19" s="20"/>
      <c r="M19" s="20"/>
      <c r="N19" s="20"/>
      <c r="O19" s="20"/>
      <c r="P19" s="20"/>
      <c r="Q19" s="21">
        <f t="shared" si="0"/>
        <v>530093</v>
      </c>
    </row>
    <row r="20" spans="2:20" x14ac:dyDescent="0.25">
      <c r="B20" s="18" t="s">
        <v>30</v>
      </c>
      <c r="C20" s="19">
        <v>35000000</v>
      </c>
      <c r="D20" s="19">
        <v>0</v>
      </c>
      <c r="E20" s="20">
        <v>35323.120000000003</v>
      </c>
      <c r="F20" s="20">
        <v>415990</v>
      </c>
      <c r="G20" s="20">
        <v>7889166.1699999999</v>
      </c>
      <c r="H20" s="20"/>
      <c r="I20" s="20"/>
      <c r="J20" s="20"/>
      <c r="K20" s="20"/>
      <c r="L20" s="20"/>
      <c r="M20" s="20"/>
      <c r="N20" s="20"/>
      <c r="O20" s="20"/>
      <c r="P20" s="20"/>
      <c r="Q20" s="21">
        <f t="shared" si="0"/>
        <v>8340479.29</v>
      </c>
    </row>
    <row r="21" spans="2:20" x14ac:dyDescent="0.25">
      <c r="B21" s="18" t="s">
        <v>31</v>
      </c>
      <c r="C21" s="19">
        <v>75000000</v>
      </c>
      <c r="D21" s="22">
        <v>-8000000</v>
      </c>
      <c r="E21" s="20">
        <v>2000000</v>
      </c>
      <c r="F21" s="20">
        <v>2708365.85</v>
      </c>
      <c r="G21" s="20">
        <v>2200507.04</v>
      </c>
      <c r="H21" s="20"/>
      <c r="I21" s="20"/>
      <c r="J21" s="20"/>
      <c r="K21" s="20"/>
      <c r="L21" s="20"/>
      <c r="M21" s="20"/>
      <c r="N21" s="20"/>
      <c r="O21" s="20"/>
      <c r="P21" s="20"/>
      <c r="Q21" s="21">
        <f t="shared" si="0"/>
        <v>6908872.8899999997</v>
      </c>
    </row>
    <row r="22" spans="2:20" x14ac:dyDescent="0.25">
      <c r="B22" s="18" t="s">
        <v>32</v>
      </c>
      <c r="C22" s="19">
        <v>272740000</v>
      </c>
      <c r="D22" s="19">
        <v>27983000</v>
      </c>
      <c r="E22" s="20">
        <v>5579357.46</v>
      </c>
      <c r="F22" s="20">
        <v>18167189.739999998</v>
      </c>
      <c r="G22" s="20">
        <v>4494755.4000000004</v>
      </c>
      <c r="H22" s="20"/>
      <c r="I22" s="20"/>
      <c r="J22" s="20"/>
      <c r="K22" s="20"/>
      <c r="L22" s="20"/>
      <c r="M22" s="20"/>
      <c r="N22" s="20"/>
      <c r="O22" s="20"/>
      <c r="P22" s="20"/>
      <c r="Q22" s="21">
        <f t="shared" si="0"/>
        <v>28241302.600000001</v>
      </c>
    </row>
    <row r="23" spans="2:20" x14ac:dyDescent="0.25">
      <c r="B23" s="18" t="s">
        <v>33</v>
      </c>
      <c r="C23" s="19">
        <v>84010000</v>
      </c>
      <c r="D23" s="19">
        <v>0</v>
      </c>
      <c r="E23" s="20">
        <v>4245736.49</v>
      </c>
      <c r="F23" s="20">
        <v>4563932.2300000004</v>
      </c>
      <c r="G23" s="20">
        <v>6257803.9000000004</v>
      </c>
      <c r="H23" s="20"/>
      <c r="I23" s="20"/>
      <c r="J23" s="20"/>
      <c r="K23" s="20"/>
      <c r="L23" s="20"/>
      <c r="M23" s="20"/>
      <c r="N23" s="20"/>
      <c r="O23" s="20"/>
      <c r="P23" s="20"/>
      <c r="Q23" s="21">
        <f t="shared" si="0"/>
        <v>15067472.620000001</v>
      </c>
    </row>
    <row r="24" spans="2:20" x14ac:dyDescent="0.25">
      <c r="B24" s="18" t="s">
        <v>34</v>
      </c>
      <c r="C24" s="19">
        <v>37550000</v>
      </c>
      <c r="D24" s="19">
        <v>0</v>
      </c>
      <c r="E24" s="20">
        <v>2052880.36</v>
      </c>
      <c r="F24" s="20">
        <v>806028.59</v>
      </c>
      <c r="G24" s="20">
        <v>1449688.38</v>
      </c>
      <c r="H24" s="20"/>
      <c r="I24" s="20"/>
      <c r="J24" s="20"/>
      <c r="K24" s="20"/>
      <c r="L24" s="20"/>
      <c r="M24" s="20"/>
      <c r="N24" s="20"/>
      <c r="O24" s="20"/>
      <c r="P24" s="20"/>
      <c r="Q24" s="21">
        <f t="shared" si="0"/>
        <v>4308597.33</v>
      </c>
    </row>
    <row r="25" spans="2:20" x14ac:dyDescent="0.25">
      <c r="B25" s="18" t="s">
        <v>35</v>
      </c>
      <c r="C25" s="19">
        <v>354409602</v>
      </c>
      <c r="D25" s="19">
        <v>60000000</v>
      </c>
      <c r="E25" s="20">
        <v>1755632.89</v>
      </c>
      <c r="F25" s="20">
        <v>5446881.0700000003</v>
      </c>
      <c r="G25" s="20">
        <v>2162404.46</v>
      </c>
      <c r="H25" s="20"/>
      <c r="I25" s="20"/>
      <c r="J25" s="20"/>
      <c r="K25" s="20"/>
      <c r="L25" s="20"/>
      <c r="M25" s="20"/>
      <c r="N25" s="20"/>
      <c r="O25" s="20"/>
      <c r="P25" s="20"/>
      <c r="Q25" s="21">
        <f t="shared" si="0"/>
        <v>9364918.4199999999</v>
      </c>
    </row>
    <row r="26" spans="2:20" x14ac:dyDescent="0.25">
      <c r="B26" s="18" t="s">
        <v>36</v>
      </c>
      <c r="C26" s="19">
        <v>67000000</v>
      </c>
      <c r="D26" s="19">
        <v>0</v>
      </c>
      <c r="E26" s="20">
        <v>4029528.85</v>
      </c>
      <c r="F26" s="20">
        <v>62127</v>
      </c>
      <c r="G26" s="20">
        <v>5329295.95</v>
      </c>
      <c r="H26" s="20"/>
      <c r="I26" s="20"/>
      <c r="J26" s="20"/>
      <c r="K26" s="20"/>
      <c r="L26" s="20"/>
      <c r="M26" s="20"/>
      <c r="N26" s="20"/>
      <c r="O26" s="20"/>
      <c r="P26" s="20"/>
      <c r="Q26" s="21">
        <f t="shared" si="0"/>
        <v>9420951.8000000007</v>
      </c>
    </row>
    <row r="27" spans="2:20" x14ac:dyDescent="0.25">
      <c r="B27" s="14" t="s">
        <v>37</v>
      </c>
      <c r="C27" s="15">
        <f>+SUM(C28:C36)</f>
        <v>626414465</v>
      </c>
      <c r="D27" s="15">
        <f>+SUM(D28:D36)</f>
        <v>3050000</v>
      </c>
      <c r="E27" s="16">
        <f>+SUM(E28:E36)</f>
        <v>2630781.66</v>
      </c>
      <c r="F27" s="16">
        <f>+SUM(F28:F36)</f>
        <v>29602283.919999998</v>
      </c>
      <c r="G27" s="16">
        <f t="shared" ref="G27:P27" si="1">+SUM(G28:G36)</f>
        <v>38195623.920000002</v>
      </c>
      <c r="H27" s="16">
        <f t="shared" si="1"/>
        <v>0</v>
      </c>
      <c r="I27" s="16">
        <f t="shared" si="1"/>
        <v>0</v>
      </c>
      <c r="J27" s="16">
        <f t="shared" si="1"/>
        <v>0</v>
      </c>
      <c r="K27" s="16">
        <f t="shared" si="1"/>
        <v>0</v>
      </c>
      <c r="L27" s="16">
        <f t="shared" si="1"/>
        <v>0</v>
      </c>
      <c r="M27" s="16">
        <f t="shared" si="1"/>
        <v>0</v>
      </c>
      <c r="N27" s="16">
        <f t="shared" si="1"/>
        <v>0</v>
      </c>
      <c r="O27" s="16">
        <f t="shared" si="1"/>
        <v>0</v>
      </c>
      <c r="P27" s="16">
        <f t="shared" si="1"/>
        <v>0</v>
      </c>
      <c r="Q27" s="17">
        <f t="shared" si="0"/>
        <v>70428689.5</v>
      </c>
    </row>
    <row r="28" spans="2:20" x14ac:dyDescent="0.25">
      <c r="B28" s="18" t="s">
        <v>38</v>
      </c>
      <c r="C28" s="19">
        <v>145954498</v>
      </c>
      <c r="D28" s="19">
        <v>0</v>
      </c>
      <c r="E28" s="20">
        <v>272757.74</v>
      </c>
      <c r="F28" s="20">
        <v>17738495.77</v>
      </c>
      <c r="G28" s="20">
        <v>28141035.600000001</v>
      </c>
      <c r="H28" s="20"/>
      <c r="I28" s="20"/>
      <c r="J28" s="20"/>
      <c r="K28" s="20"/>
      <c r="L28" s="20"/>
      <c r="M28" s="20"/>
      <c r="N28" s="20"/>
      <c r="O28" s="20"/>
      <c r="P28" s="20"/>
      <c r="Q28" s="21">
        <f t="shared" si="0"/>
        <v>46152289.109999999</v>
      </c>
    </row>
    <row r="29" spans="2:20" x14ac:dyDescent="0.25">
      <c r="B29" s="18" t="s">
        <v>39</v>
      </c>
      <c r="C29" s="19">
        <v>8900000</v>
      </c>
      <c r="D29" s="22">
        <v>-2644400</v>
      </c>
      <c r="E29" s="20">
        <v>0</v>
      </c>
      <c r="F29" s="20">
        <v>788741.5</v>
      </c>
      <c r="G29" s="20">
        <v>276308.8</v>
      </c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si="0"/>
        <v>1065050.3</v>
      </c>
    </row>
    <row r="30" spans="2:20" x14ac:dyDescent="0.25">
      <c r="B30" s="18" t="s">
        <v>40</v>
      </c>
      <c r="C30" s="19">
        <v>6300000</v>
      </c>
      <c r="D30" s="19">
        <v>0</v>
      </c>
      <c r="E30" s="19">
        <v>669959.16</v>
      </c>
      <c r="F30" s="20">
        <v>0</v>
      </c>
      <c r="G30" s="20">
        <v>782754.14</v>
      </c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0"/>
        <v>1452713.3</v>
      </c>
    </row>
    <row r="31" spans="2:20" x14ac:dyDescent="0.25">
      <c r="B31" s="18" t="s">
        <v>41</v>
      </c>
      <c r="C31" s="19">
        <v>300000</v>
      </c>
      <c r="D31" s="19">
        <v>0</v>
      </c>
      <c r="E31" s="19">
        <v>0</v>
      </c>
      <c r="F31" s="19">
        <v>0</v>
      </c>
      <c r="G31" s="20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0"/>
        <v>0</v>
      </c>
    </row>
    <row r="32" spans="2:20" x14ac:dyDescent="0.25">
      <c r="B32" s="18" t="s">
        <v>42</v>
      </c>
      <c r="C32" s="19">
        <v>4060000</v>
      </c>
      <c r="D32" s="19">
        <v>5694400</v>
      </c>
      <c r="E32" s="20">
        <v>0</v>
      </c>
      <c r="F32" s="20">
        <v>230336</v>
      </c>
      <c r="G32" s="20">
        <v>302080</v>
      </c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0"/>
        <v>532416</v>
      </c>
    </row>
    <row r="33" spans="2:17" x14ac:dyDescent="0.25">
      <c r="B33" s="18" t="s">
        <v>43</v>
      </c>
      <c r="C33" s="19">
        <v>215899443</v>
      </c>
      <c r="D33" s="19">
        <v>0</v>
      </c>
      <c r="E33" s="20">
        <v>431999.17</v>
      </c>
      <c r="F33" s="20">
        <v>9537736.8599999994</v>
      </c>
      <c r="G33" s="20">
        <v>7186098.5499999998</v>
      </c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0"/>
        <v>17155834.579999998</v>
      </c>
    </row>
    <row r="34" spans="2:17" x14ac:dyDescent="0.25">
      <c r="B34" s="18" t="s">
        <v>44</v>
      </c>
      <c r="C34" s="19">
        <v>72457820</v>
      </c>
      <c r="D34" s="19">
        <v>0</v>
      </c>
      <c r="E34" s="20">
        <v>952246.59</v>
      </c>
      <c r="F34" s="20">
        <v>946208.55</v>
      </c>
      <c r="G34" s="20">
        <v>763285.67</v>
      </c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0"/>
        <v>2661740.81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0"/>
        <v>0</v>
      </c>
    </row>
    <row r="36" spans="2:17" x14ac:dyDescent="0.25">
      <c r="B36" s="18" t="s">
        <v>46</v>
      </c>
      <c r="C36" s="19">
        <v>172542704</v>
      </c>
      <c r="D36" s="19">
        <v>0</v>
      </c>
      <c r="E36" s="20">
        <v>303819</v>
      </c>
      <c r="F36" s="20">
        <v>360765.24</v>
      </c>
      <c r="G36" s="20">
        <v>744061.16</v>
      </c>
      <c r="H36" s="20"/>
      <c r="I36" s="20"/>
      <c r="J36" s="20"/>
      <c r="K36" s="20"/>
      <c r="L36" s="20"/>
      <c r="M36" s="20"/>
      <c r="N36" s="20"/>
      <c r="O36" s="20"/>
      <c r="P36" s="20"/>
      <c r="Q36" s="21">
        <f t="shared" si="0"/>
        <v>1408645.4</v>
      </c>
    </row>
    <row r="37" spans="2:17" x14ac:dyDescent="0.25">
      <c r="B37" s="14" t="s">
        <v>47</v>
      </c>
      <c r="C37" s="15">
        <f>+SUM(C38:C45)</f>
        <v>70078000</v>
      </c>
      <c r="D37" s="15">
        <f>+SUM(D38:D45)</f>
        <v>9000000</v>
      </c>
      <c r="E37" s="16">
        <f>+SUM(E38:E45)</f>
        <v>0</v>
      </c>
      <c r="F37" s="16">
        <f>+SUM(F38:F45)</f>
        <v>0</v>
      </c>
      <c r="G37" s="16">
        <f>+SUM(G38:G45)</f>
        <v>0</v>
      </c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5">
      <c r="B38" s="18" t="s">
        <v>48</v>
      </c>
      <c r="C38" s="19">
        <v>64878000</v>
      </c>
      <c r="D38" s="19">
        <v>0</v>
      </c>
      <c r="E38" s="19">
        <v>0</v>
      </c>
      <c r="F38" s="19">
        <v>0</v>
      </c>
      <c r="G38" s="20">
        <v>0</v>
      </c>
      <c r="H38" s="20"/>
      <c r="I38" s="20"/>
      <c r="J38" s="20"/>
      <c r="K38" s="20"/>
      <c r="L38" s="20"/>
      <c r="M38" s="20"/>
      <c r="N38" s="20"/>
      <c r="O38" s="20"/>
      <c r="P38" s="20"/>
      <c r="Q38" s="21">
        <f t="shared" si="0"/>
        <v>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20">
        <v>0</v>
      </c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0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20">
        <v>0</v>
      </c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0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20">
        <v>0</v>
      </c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0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20">
        <v>0</v>
      </c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0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20">
        <v>0</v>
      </c>
      <c r="H43" s="20"/>
      <c r="I43" s="20"/>
      <c r="J43" s="20"/>
      <c r="K43" s="20"/>
      <c r="L43" s="20"/>
      <c r="M43" s="20"/>
      <c r="N43" s="20"/>
      <c r="O43" s="20"/>
      <c r="P43" s="20"/>
      <c r="Q43" s="21">
        <f t="shared" si="0"/>
        <v>0</v>
      </c>
    </row>
    <row r="44" spans="2:17" x14ac:dyDescent="0.25">
      <c r="B44" s="18" t="s">
        <v>54</v>
      </c>
      <c r="C44" s="19">
        <v>100000</v>
      </c>
      <c r="D44" s="19">
        <v>9000000</v>
      </c>
      <c r="E44" s="19">
        <v>0</v>
      </c>
      <c r="F44" s="19">
        <v>0</v>
      </c>
      <c r="G44" s="20">
        <v>0</v>
      </c>
      <c r="H44" s="20"/>
      <c r="I44" s="20"/>
      <c r="J44" s="20"/>
      <c r="K44" s="20"/>
      <c r="L44" s="20"/>
      <c r="M44" s="20"/>
      <c r="N44" s="20"/>
      <c r="O44" s="20"/>
      <c r="P44" s="20"/>
      <c r="Q44" s="21">
        <f t="shared" si="0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20">
        <v>0</v>
      </c>
      <c r="H45" s="20"/>
      <c r="I45" s="20"/>
      <c r="J45" s="20"/>
      <c r="K45" s="20"/>
      <c r="L45" s="20"/>
      <c r="M45" s="20"/>
      <c r="N45" s="20"/>
      <c r="O45" s="20"/>
      <c r="P45" s="20"/>
      <c r="Q45" s="21">
        <f t="shared" si="0"/>
        <v>0</v>
      </c>
    </row>
    <row r="46" spans="2:17" x14ac:dyDescent="0.25">
      <c r="B46" s="14" t="s">
        <v>56</v>
      </c>
      <c r="C46" s="15">
        <f>+SUM(C47:C53)</f>
        <v>3874636359</v>
      </c>
      <c r="D46" s="23">
        <f>+SUM(D47:D53)</f>
        <v>-111463640</v>
      </c>
      <c r="E46" s="16">
        <f>+SUM(E47:E53)</f>
        <v>0</v>
      </c>
      <c r="F46" s="16">
        <f>+SUM(F47:F53)</f>
        <v>0</v>
      </c>
      <c r="G46" s="16">
        <f>+SUM(G47:G53)</f>
        <v>0</v>
      </c>
      <c r="H46" s="14"/>
      <c r="I46" s="15"/>
      <c r="J46" s="15"/>
      <c r="K46" s="14"/>
      <c r="L46" s="15"/>
      <c r="M46" s="15"/>
      <c r="N46" s="14"/>
      <c r="O46" s="15"/>
      <c r="P46" s="15"/>
      <c r="Q46" s="16">
        <f t="shared" si="0"/>
        <v>0</v>
      </c>
    </row>
    <row r="47" spans="2:17" x14ac:dyDescent="0.25"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8"/>
      <c r="I47" s="19"/>
      <c r="J47" s="19"/>
      <c r="K47" s="18"/>
      <c r="L47" s="19"/>
      <c r="M47" s="19"/>
      <c r="N47" s="18"/>
      <c r="O47" s="19"/>
      <c r="P47" s="19"/>
      <c r="Q47" s="20">
        <f t="shared" si="0"/>
        <v>0</v>
      </c>
    </row>
    <row r="48" spans="2:17" x14ac:dyDescent="0.25">
      <c r="B48" s="18" t="s">
        <v>58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8"/>
      <c r="I48" s="19"/>
      <c r="J48" s="19"/>
      <c r="K48" s="18"/>
      <c r="L48" s="19"/>
      <c r="M48" s="19"/>
      <c r="N48" s="18"/>
      <c r="O48" s="19"/>
      <c r="P48" s="19"/>
      <c r="Q48" s="20">
        <f t="shared" si="0"/>
        <v>0</v>
      </c>
    </row>
    <row r="49" spans="2:17" x14ac:dyDescent="0.25">
      <c r="B49" s="18" t="s">
        <v>59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8"/>
      <c r="I49" s="19"/>
      <c r="J49" s="19"/>
      <c r="K49" s="18"/>
      <c r="L49" s="19"/>
      <c r="M49" s="19"/>
      <c r="N49" s="18"/>
      <c r="O49" s="19"/>
      <c r="P49" s="19"/>
      <c r="Q49" s="20">
        <f t="shared" si="0"/>
        <v>0</v>
      </c>
    </row>
    <row r="50" spans="2:17" x14ac:dyDescent="0.25">
      <c r="B50" s="18" t="s">
        <v>60</v>
      </c>
      <c r="C50" s="19">
        <v>3874636359</v>
      </c>
      <c r="D50" s="22">
        <v>-111463640</v>
      </c>
      <c r="E50" s="19">
        <v>0</v>
      </c>
      <c r="F50" s="19">
        <v>0</v>
      </c>
      <c r="G50" s="19">
        <v>0</v>
      </c>
      <c r="H50" s="18"/>
      <c r="I50" s="19"/>
      <c r="J50" s="19"/>
      <c r="K50" s="18"/>
      <c r="L50" s="19"/>
      <c r="M50" s="19"/>
      <c r="N50" s="18"/>
      <c r="O50" s="19"/>
      <c r="P50" s="19"/>
      <c r="Q50" s="20">
        <f t="shared" si="0"/>
        <v>0</v>
      </c>
    </row>
    <row r="51" spans="2:17" x14ac:dyDescent="0.25">
      <c r="B51" s="18" t="s">
        <v>61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8"/>
      <c r="I51" s="19"/>
      <c r="J51" s="19"/>
      <c r="K51" s="18"/>
      <c r="L51" s="19"/>
      <c r="M51" s="19"/>
      <c r="N51" s="18"/>
      <c r="O51" s="19"/>
      <c r="P51" s="19"/>
      <c r="Q51" s="20">
        <f t="shared" si="0"/>
        <v>0</v>
      </c>
    </row>
    <row r="52" spans="2:17" x14ac:dyDescent="0.25">
      <c r="B52" s="18" t="s">
        <v>62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8"/>
      <c r="I52" s="19"/>
      <c r="J52" s="19"/>
      <c r="K52" s="18"/>
      <c r="L52" s="19"/>
      <c r="M52" s="19"/>
      <c r="N52" s="18"/>
      <c r="O52" s="19"/>
      <c r="P52" s="19"/>
      <c r="Q52" s="20">
        <f t="shared" si="0"/>
        <v>0</v>
      </c>
    </row>
    <row r="53" spans="2:17" x14ac:dyDescent="0.25">
      <c r="B53" s="18" t="s">
        <v>63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8"/>
      <c r="I53" s="19"/>
      <c r="J53" s="19"/>
      <c r="K53" s="18"/>
      <c r="L53" s="19"/>
      <c r="M53" s="19"/>
      <c r="N53" s="18"/>
      <c r="O53" s="19"/>
      <c r="P53" s="19"/>
      <c r="Q53" s="20">
        <f t="shared" si="0"/>
        <v>0</v>
      </c>
    </row>
    <row r="54" spans="2:17" x14ac:dyDescent="0.25">
      <c r="B54" s="14" t="s">
        <v>64</v>
      </c>
      <c r="C54" s="15">
        <f>+SUM(C55:C63)</f>
        <v>3607709409</v>
      </c>
      <c r="D54" s="15">
        <f>+SUM(D55:D63)</f>
        <v>-638436757.01999998</v>
      </c>
      <c r="E54" s="16">
        <f>+SUM(E55:E63)</f>
        <v>158194164.70999998</v>
      </c>
      <c r="F54" s="16">
        <f>+SUM(F55:F63)</f>
        <v>40726875.619999997</v>
      </c>
      <c r="G54" s="16">
        <f>+SUM(G55:G63)</f>
        <v>9916307.620000001</v>
      </c>
      <c r="H54" s="14"/>
      <c r="I54" s="15"/>
      <c r="J54" s="15"/>
      <c r="K54" s="14"/>
      <c r="L54" s="15"/>
      <c r="M54" s="15"/>
      <c r="N54" s="14"/>
      <c r="O54" s="15"/>
      <c r="P54" s="15"/>
      <c r="Q54" s="16">
        <f t="shared" si="0"/>
        <v>208837347.94999999</v>
      </c>
    </row>
    <row r="55" spans="2:17" x14ac:dyDescent="0.25">
      <c r="B55" s="18" t="s">
        <v>65</v>
      </c>
      <c r="C55" s="19">
        <v>209227002</v>
      </c>
      <c r="D55" s="19">
        <v>119414259</v>
      </c>
      <c r="E55" s="20">
        <v>265548</v>
      </c>
      <c r="F55" s="20"/>
      <c r="G55" s="19">
        <v>0</v>
      </c>
      <c r="H55" s="18"/>
      <c r="I55" s="19"/>
      <c r="J55" s="19"/>
      <c r="K55" s="18"/>
      <c r="L55" s="19"/>
      <c r="M55" s="19"/>
      <c r="N55" s="18"/>
      <c r="O55" s="19"/>
      <c r="P55" s="19"/>
      <c r="Q55" s="20">
        <f t="shared" si="0"/>
        <v>265548</v>
      </c>
    </row>
    <row r="56" spans="2:17" x14ac:dyDescent="0.25">
      <c r="B56" s="18" t="s">
        <v>66</v>
      </c>
      <c r="C56" s="19">
        <v>7010000</v>
      </c>
      <c r="D56" s="22">
        <v>-1483000</v>
      </c>
      <c r="E56" s="20">
        <v>0</v>
      </c>
      <c r="F56" s="20"/>
      <c r="G56" s="19">
        <v>0</v>
      </c>
      <c r="H56" s="18"/>
      <c r="I56" s="19"/>
      <c r="J56" s="19"/>
      <c r="K56" s="18"/>
      <c r="L56" s="19"/>
      <c r="M56" s="19"/>
      <c r="N56" s="18"/>
      <c r="O56" s="19"/>
      <c r="P56" s="19"/>
      <c r="Q56" s="20">
        <f t="shared" si="0"/>
        <v>0</v>
      </c>
    </row>
    <row r="57" spans="2:17" x14ac:dyDescent="0.25">
      <c r="B57" s="18" t="s">
        <v>67</v>
      </c>
      <c r="C57" s="19">
        <v>2844205518</v>
      </c>
      <c r="D57" s="22">
        <v>-795733368.01999998</v>
      </c>
      <c r="E57" s="20">
        <v>125098616.70999999</v>
      </c>
      <c r="F57" s="20">
        <v>201544</v>
      </c>
      <c r="G57" s="19">
        <v>5486882.7800000003</v>
      </c>
      <c r="H57" s="18"/>
      <c r="I57" s="19"/>
      <c r="J57" s="19"/>
      <c r="K57" s="18"/>
      <c r="L57" s="19"/>
      <c r="M57" s="19"/>
      <c r="N57" s="18"/>
      <c r="O57" s="19"/>
      <c r="P57" s="19"/>
      <c r="Q57" s="20">
        <f t="shared" si="0"/>
        <v>130787043.48999999</v>
      </c>
    </row>
    <row r="58" spans="2:17" x14ac:dyDescent="0.25">
      <c r="B58" s="18" t="s">
        <v>68</v>
      </c>
      <c r="C58" s="19">
        <v>103260000</v>
      </c>
      <c r="D58" s="19">
        <v>0</v>
      </c>
      <c r="E58" s="20">
        <v>0</v>
      </c>
      <c r="F58" s="20">
        <v>0</v>
      </c>
      <c r="G58" s="19">
        <v>0</v>
      </c>
      <c r="H58" s="18"/>
      <c r="I58" s="19"/>
      <c r="J58" s="19"/>
      <c r="K58" s="18"/>
      <c r="L58" s="19"/>
      <c r="M58" s="19"/>
      <c r="N58" s="18"/>
      <c r="O58" s="19"/>
      <c r="P58" s="19"/>
      <c r="Q58" s="20">
        <f t="shared" si="0"/>
        <v>0</v>
      </c>
    </row>
    <row r="59" spans="2:17" x14ac:dyDescent="0.25">
      <c r="B59" s="18" t="s">
        <v>69</v>
      </c>
      <c r="C59" s="19">
        <v>94234282</v>
      </c>
      <c r="D59" s="19">
        <v>61743900</v>
      </c>
      <c r="E59" s="19">
        <v>0</v>
      </c>
      <c r="F59" s="20">
        <v>3000331.61</v>
      </c>
      <c r="G59" s="19">
        <v>2054424.84</v>
      </c>
      <c r="H59" s="18"/>
      <c r="I59" s="19"/>
      <c r="J59" s="19"/>
      <c r="K59" s="18"/>
      <c r="L59" s="19"/>
      <c r="M59" s="19"/>
      <c r="N59" s="18"/>
      <c r="O59" s="19"/>
      <c r="P59" s="19"/>
      <c r="Q59" s="20">
        <f t="shared" si="0"/>
        <v>5054756.45</v>
      </c>
    </row>
    <row r="60" spans="2:17" x14ac:dyDescent="0.25">
      <c r="B60" s="18" t="s">
        <v>70</v>
      </c>
      <c r="C60" s="19">
        <v>5128172</v>
      </c>
      <c r="D60" s="19">
        <v>2552000</v>
      </c>
      <c r="E60" s="20">
        <v>0</v>
      </c>
      <c r="F60" s="20">
        <v>0</v>
      </c>
      <c r="G60" s="19">
        <v>0</v>
      </c>
      <c r="H60" s="18"/>
      <c r="I60" s="19"/>
      <c r="J60" s="19"/>
      <c r="K60" s="18"/>
      <c r="L60" s="19"/>
      <c r="M60" s="19"/>
      <c r="N60" s="18"/>
      <c r="O60" s="19"/>
      <c r="P60" s="19"/>
      <c r="Q60" s="20">
        <f t="shared" si="0"/>
        <v>0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8"/>
      <c r="I61" s="19"/>
      <c r="J61" s="19"/>
      <c r="K61" s="18"/>
      <c r="L61" s="19"/>
      <c r="M61" s="19"/>
      <c r="N61" s="18"/>
      <c r="O61" s="19"/>
      <c r="P61" s="19"/>
      <c r="Q61" s="20">
        <f t="shared" si="0"/>
        <v>0</v>
      </c>
    </row>
    <row r="62" spans="2:17" x14ac:dyDescent="0.25">
      <c r="B62" s="18" t="s">
        <v>72</v>
      </c>
      <c r="C62" s="19">
        <v>10000000</v>
      </c>
      <c r="D62" s="22">
        <v>-2430548</v>
      </c>
      <c r="E62" s="20">
        <v>0</v>
      </c>
      <c r="F62" s="20">
        <v>0</v>
      </c>
      <c r="G62" s="19">
        <v>0</v>
      </c>
      <c r="H62" s="18"/>
      <c r="I62" s="19"/>
      <c r="J62" s="19"/>
      <c r="K62" s="18"/>
      <c r="L62" s="19"/>
      <c r="M62" s="19"/>
      <c r="N62" s="18"/>
      <c r="O62" s="19"/>
      <c r="P62" s="19"/>
      <c r="Q62" s="20">
        <f t="shared" si="0"/>
        <v>0</v>
      </c>
    </row>
    <row r="63" spans="2:17" x14ac:dyDescent="0.25">
      <c r="B63" s="18" t="s">
        <v>73</v>
      </c>
      <c r="C63" s="19">
        <v>334644435</v>
      </c>
      <c r="D63" s="22">
        <v>-22500000</v>
      </c>
      <c r="E63" s="19">
        <v>32830000</v>
      </c>
      <c r="F63" s="20">
        <v>37525000.009999998</v>
      </c>
      <c r="G63" s="19">
        <v>2375000</v>
      </c>
      <c r="H63" s="18"/>
      <c r="I63" s="19"/>
      <c r="J63" s="19"/>
      <c r="K63" s="18"/>
      <c r="L63" s="19"/>
      <c r="M63" s="19"/>
      <c r="N63" s="18"/>
      <c r="O63" s="19"/>
      <c r="P63" s="19"/>
      <c r="Q63" s="20">
        <f t="shared" si="0"/>
        <v>72730000.00999999</v>
      </c>
    </row>
    <row r="64" spans="2:17" x14ac:dyDescent="0.25">
      <c r="B64" s="14" t="s">
        <v>74</v>
      </c>
      <c r="C64" s="15">
        <f>+SUM(C65:C68)</f>
        <v>13439809884.310001</v>
      </c>
      <c r="D64" s="15">
        <f>+SUM(D65:D68)</f>
        <v>-1004057053.67</v>
      </c>
      <c r="E64" s="16">
        <f>+SUM(E65:E68)</f>
        <v>314606008.30000001</v>
      </c>
      <c r="F64" s="16">
        <f>+SUM(F65:F68)</f>
        <v>450085503.56</v>
      </c>
      <c r="G64" s="16">
        <f>+SUM(G65:G68)</f>
        <v>2330208109.54</v>
      </c>
      <c r="H64" s="14"/>
      <c r="I64" s="15"/>
      <c r="J64" s="15"/>
      <c r="K64" s="14"/>
      <c r="L64" s="15"/>
      <c r="M64" s="15"/>
      <c r="N64" s="14"/>
      <c r="O64" s="15"/>
      <c r="P64" s="15"/>
      <c r="Q64" s="16">
        <f t="shared" si="0"/>
        <v>3094899621.4000001</v>
      </c>
    </row>
    <row r="65" spans="2:17" x14ac:dyDescent="0.25">
      <c r="B65" s="18" t="s">
        <v>75</v>
      </c>
      <c r="C65" s="19">
        <v>11282736413.310001</v>
      </c>
      <c r="D65" s="22">
        <v>-1643089903</v>
      </c>
      <c r="E65" s="20">
        <v>264326410.80000001</v>
      </c>
      <c r="F65" s="20">
        <v>379204381.01999998</v>
      </c>
      <c r="G65" s="19">
        <v>1640834096.98</v>
      </c>
      <c r="H65" s="18"/>
      <c r="I65" s="19"/>
      <c r="J65" s="19"/>
      <c r="K65" s="18"/>
      <c r="L65" s="19"/>
      <c r="M65" s="19"/>
      <c r="N65" s="18"/>
      <c r="O65" s="19"/>
      <c r="P65" s="19"/>
      <c r="Q65" s="20">
        <f t="shared" si="0"/>
        <v>2284364888.8000002</v>
      </c>
    </row>
    <row r="66" spans="2:17" x14ac:dyDescent="0.25">
      <c r="B66" s="18" t="s">
        <v>76</v>
      </c>
      <c r="C66" s="19">
        <v>2157073471</v>
      </c>
      <c r="D66" s="19">
        <v>639032849.33000004</v>
      </c>
      <c r="E66" s="20">
        <v>50279597.5</v>
      </c>
      <c r="F66" s="20">
        <v>70881122.540000007</v>
      </c>
      <c r="G66" s="19">
        <v>689374012.55999994</v>
      </c>
      <c r="H66" s="18"/>
      <c r="I66" s="19"/>
      <c r="J66" s="19"/>
      <c r="K66" s="18"/>
      <c r="L66" s="19"/>
      <c r="M66" s="19"/>
      <c r="N66" s="18"/>
      <c r="O66" s="19"/>
      <c r="P66" s="19"/>
      <c r="Q66" s="20">
        <f t="shared" si="0"/>
        <v>810534732.5999999</v>
      </c>
    </row>
    <row r="67" spans="2:17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20">
        <f t="shared" si="0"/>
        <v>0</v>
      </c>
    </row>
    <row r="68" spans="2:17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20">
        <f t="shared" si="0"/>
        <v>0</v>
      </c>
    </row>
    <row r="69" spans="2:17" x14ac:dyDescent="0.25">
      <c r="B69" s="14" t="s">
        <v>79</v>
      </c>
      <c r="C69" s="15">
        <v>0</v>
      </c>
      <c r="D69" s="15"/>
      <c r="E69" s="16">
        <f>+SUM(E70:E74)</f>
        <v>0</v>
      </c>
      <c r="F69" s="16">
        <f>+SUM(F70:F74)</f>
        <v>0</v>
      </c>
      <c r="G69" s="16">
        <f>+SUM(G70:G74)</f>
        <v>0</v>
      </c>
      <c r="H69" s="14"/>
      <c r="I69" s="15"/>
      <c r="J69" s="15"/>
      <c r="K69" s="14"/>
      <c r="L69" s="15"/>
      <c r="M69" s="15"/>
      <c r="N69" s="14"/>
      <c r="O69" s="15"/>
      <c r="P69" s="15"/>
      <c r="Q69" s="16">
        <f t="shared" si="0"/>
        <v>0</v>
      </c>
    </row>
    <row r="70" spans="2:17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8"/>
      <c r="I70" s="19"/>
      <c r="J70" s="19"/>
      <c r="K70" s="18"/>
      <c r="L70" s="19"/>
      <c r="M70" s="19"/>
      <c r="N70" s="18"/>
      <c r="O70" s="19"/>
      <c r="P70" s="19"/>
      <c r="Q70" s="20">
        <f t="shared" si="0"/>
        <v>0</v>
      </c>
    </row>
    <row r="71" spans="2:17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8"/>
      <c r="I71" s="19"/>
      <c r="J71" s="19"/>
      <c r="K71" s="18"/>
      <c r="L71" s="19"/>
      <c r="M71" s="19"/>
      <c r="N71" s="18"/>
      <c r="O71" s="19"/>
      <c r="P71" s="19"/>
      <c r="Q71" s="20">
        <f t="shared" si="0"/>
        <v>0</v>
      </c>
    </row>
    <row r="72" spans="2:17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8"/>
      <c r="I72" s="19"/>
      <c r="J72" s="19"/>
      <c r="K72" s="18"/>
      <c r="L72" s="19"/>
      <c r="M72" s="19"/>
      <c r="N72" s="18"/>
      <c r="O72" s="19"/>
      <c r="P72" s="19"/>
      <c r="Q72" s="20">
        <f t="shared" si="0"/>
        <v>0</v>
      </c>
    </row>
    <row r="73" spans="2:17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8"/>
      <c r="I73" s="19"/>
      <c r="J73" s="19"/>
      <c r="K73" s="18"/>
      <c r="L73" s="19"/>
      <c r="M73" s="19"/>
      <c r="N73" s="18"/>
      <c r="O73" s="19"/>
      <c r="P73" s="19"/>
      <c r="Q73" s="20">
        <f t="shared" si="0"/>
        <v>0</v>
      </c>
    </row>
    <row r="74" spans="2:17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8"/>
      <c r="I74" s="19"/>
      <c r="J74" s="19"/>
      <c r="K74" s="18"/>
      <c r="L74" s="19"/>
      <c r="M74" s="19"/>
      <c r="N74" s="18"/>
      <c r="O74" s="19"/>
      <c r="P74" s="19"/>
      <c r="Q74" s="20">
        <f t="shared" si="0"/>
        <v>0</v>
      </c>
    </row>
    <row r="75" spans="2:17" x14ac:dyDescent="0.25">
      <c r="B75" s="14" t="s">
        <v>85</v>
      </c>
      <c r="C75" s="15">
        <v>0</v>
      </c>
      <c r="D75" s="15">
        <v>0</v>
      </c>
      <c r="E75" s="16">
        <f>+SUM(E76:E80)</f>
        <v>0</v>
      </c>
      <c r="F75" s="16">
        <f>+SUM(F76:F80)</f>
        <v>0</v>
      </c>
      <c r="G75" s="16">
        <f>+SUM(G76:G80)</f>
        <v>0</v>
      </c>
      <c r="H75" s="14"/>
      <c r="I75" s="15"/>
      <c r="J75" s="15"/>
      <c r="K75" s="14"/>
      <c r="L75" s="15"/>
      <c r="M75" s="15"/>
      <c r="N75" s="14"/>
      <c r="O75" s="15"/>
      <c r="P75" s="15"/>
      <c r="Q75" s="16">
        <f t="shared" ref="Q75:Q89" si="2">+SUM(E75:P75)</f>
        <v>0</v>
      </c>
    </row>
    <row r="76" spans="2:17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8"/>
      <c r="I76" s="19"/>
      <c r="J76" s="19"/>
      <c r="K76" s="18"/>
      <c r="L76" s="19"/>
      <c r="M76" s="19"/>
      <c r="N76" s="18"/>
      <c r="O76" s="19"/>
      <c r="P76" s="19"/>
      <c r="Q76" s="20">
        <f>+SUM(E76:P76)</f>
        <v>0</v>
      </c>
    </row>
    <row r="77" spans="2:17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8"/>
      <c r="I77" s="19"/>
      <c r="J77" s="19"/>
      <c r="K77" s="18"/>
      <c r="L77" s="19"/>
      <c r="M77" s="19"/>
      <c r="N77" s="18"/>
      <c r="O77" s="19"/>
      <c r="P77" s="19"/>
      <c r="Q77" s="20">
        <f t="shared" si="2"/>
        <v>0</v>
      </c>
    </row>
    <row r="78" spans="2:17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8"/>
      <c r="I78" s="19"/>
      <c r="J78" s="19"/>
      <c r="K78" s="18"/>
      <c r="L78" s="19"/>
      <c r="M78" s="19"/>
      <c r="N78" s="18"/>
      <c r="O78" s="19"/>
      <c r="P78" s="19"/>
      <c r="Q78" s="20">
        <f t="shared" si="2"/>
        <v>0</v>
      </c>
    </row>
    <row r="79" spans="2:17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8"/>
      <c r="I79" s="19"/>
      <c r="J79" s="19"/>
      <c r="K79" s="18"/>
      <c r="L79" s="19"/>
      <c r="M79" s="19"/>
      <c r="N79" s="18"/>
      <c r="O79" s="19"/>
      <c r="P79" s="19"/>
      <c r="Q79" s="20">
        <f t="shared" si="2"/>
        <v>0</v>
      </c>
    </row>
    <row r="80" spans="2:17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8"/>
      <c r="I80" s="19"/>
      <c r="J80" s="19"/>
      <c r="K80" s="18"/>
      <c r="L80" s="19"/>
      <c r="M80" s="19"/>
      <c r="N80" s="18"/>
      <c r="O80" s="19"/>
      <c r="P80" s="19"/>
      <c r="Q80" s="20">
        <f t="shared" si="2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G81" si="3">+F82+F85+F88</f>
        <v>0</v>
      </c>
      <c r="G81" s="11">
        <f t="shared" si="3"/>
        <v>0</v>
      </c>
      <c r="H81" s="8"/>
      <c r="I81" s="9"/>
      <c r="J81" s="9"/>
      <c r="K81" s="8"/>
      <c r="L81" s="9"/>
      <c r="M81" s="9"/>
      <c r="N81" s="8"/>
      <c r="O81" s="9"/>
      <c r="P81" s="9"/>
      <c r="Q81" s="11">
        <f t="shared" si="2"/>
        <v>0</v>
      </c>
    </row>
    <row r="82" spans="2:17" x14ac:dyDescent="0.25">
      <c r="B82" s="14" t="s">
        <v>92</v>
      </c>
      <c r="C82" s="15">
        <v>0</v>
      </c>
      <c r="D82" s="15">
        <v>0</v>
      </c>
      <c r="E82" s="16">
        <f>+SUM(E83:E84)</f>
        <v>0</v>
      </c>
      <c r="F82" s="16">
        <f t="shared" ref="F82:G82" si="4">+SUM(F83:F84)</f>
        <v>0</v>
      </c>
      <c r="G82" s="16">
        <f t="shared" si="4"/>
        <v>0</v>
      </c>
      <c r="H82" s="14"/>
      <c r="I82" s="15"/>
      <c r="J82" s="15"/>
      <c r="K82" s="14"/>
      <c r="L82" s="15"/>
      <c r="M82" s="15"/>
      <c r="N82" s="14"/>
      <c r="O82" s="15"/>
      <c r="P82" s="15"/>
      <c r="Q82" s="16">
        <f t="shared" si="2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8"/>
      <c r="I83" s="19"/>
      <c r="J83" s="19"/>
      <c r="K83" s="18"/>
      <c r="L83" s="19"/>
      <c r="M83" s="19"/>
      <c r="N83" s="18"/>
      <c r="O83" s="19"/>
      <c r="P83" s="19"/>
      <c r="Q83" s="20">
        <f t="shared" si="2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8"/>
      <c r="I84" s="19"/>
      <c r="J84" s="19"/>
      <c r="K84" s="18"/>
      <c r="L84" s="19"/>
      <c r="M84" s="19"/>
      <c r="N84" s="18"/>
      <c r="O84" s="19"/>
      <c r="P84" s="19"/>
      <c r="Q84" s="20">
        <f t="shared" si="2"/>
        <v>0</v>
      </c>
    </row>
    <row r="85" spans="2:17" x14ac:dyDescent="0.25">
      <c r="B85" s="14" t="s">
        <v>95</v>
      </c>
      <c r="C85" s="15">
        <v>0</v>
      </c>
      <c r="D85" s="15">
        <v>0</v>
      </c>
      <c r="E85" s="16">
        <f>+SUM(E86:E87)</f>
        <v>0</v>
      </c>
      <c r="F85" s="16">
        <f t="shared" ref="F85:G85" si="5">+SUM(F86:F87)</f>
        <v>0</v>
      </c>
      <c r="G85" s="16">
        <f t="shared" si="5"/>
        <v>0</v>
      </c>
      <c r="H85" s="14"/>
      <c r="I85" s="15"/>
      <c r="J85" s="15"/>
      <c r="K85" s="14"/>
      <c r="L85" s="15"/>
      <c r="M85" s="15"/>
      <c r="N85" s="14"/>
      <c r="O85" s="15"/>
      <c r="P85" s="15"/>
      <c r="Q85" s="16">
        <f t="shared" si="2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8"/>
      <c r="I86" s="19"/>
      <c r="J86" s="19"/>
      <c r="K86" s="18"/>
      <c r="L86" s="19"/>
      <c r="M86" s="19"/>
      <c r="N86" s="18"/>
      <c r="O86" s="19"/>
      <c r="P86" s="19"/>
      <c r="Q86" s="20">
        <f t="shared" si="2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8"/>
      <c r="I87" s="19"/>
      <c r="J87" s="19"/>
      <c r="K87" s="18"/>
      <c r="L87" s="19"/>
      <c r="M87" s="19"/>
      <c r="N87" s="18"/>
      <c r="O87" s="19"/>
      <c r="P87" s="19"/>
      <c r="Q87" s="20">
        <f t="shared" si="2"/>
        <v>0</v>
      </c>
    </row>
    <row r="88" spans="2:17" x14ac:dyDescent="0.25">
      <c r="B88" s="14" t="s">
        <v>98</v>
      </c>
      <c r="C88" s="15">
        <v>0</v>
      </c>
      <c r="D88" s="15">
        <v>0</v>
      </c>
      <c r="E88" s="24">
        <f>+SUM(E89)</f>
        <v>0</v>
      </c>
      <c r="F88" s="24">
        <f t="shared" ref="F88:G88" si="6">+SUM(F89)</f>
        <v>0</v>
      </c>
      <c r="G88" s="24">
        <f t="shared" si="6"/>
        <v>0</v>
      </c>
      <c r="H88" s="14"/>
      <c r="I88" s="15"/>
      <c r="J88" s="15"/>
      <c r="K88" s="14"/>
      <c r="L88" s="15"/>
      <c r="M88" s="15"/>
      <c r="N88" s="14"/>
      <c r="O88" s="15"/>
      <c r="P88" s="15"/>
      <c r="Q88" s="16">
        <f t="shared" si="2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19"/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2"/>
        <v>0</v>
      </c>
    </row>
    <row r="90" spans="2:17" ht="15.75" thickTop="1" x14ac:dyDescent="0.25">
      <c r="B90" s="25" t="s">
        <v>100</v>
      </c>
      <c r="C90" s="26">
        <f>+SUM(C11+C17+C27+C37+C46+C54+C64)</f>
        <v>25212748733</v>
      </c>
      <c r="D90" s="26">
        <f>+SUM(D11+D17+D27+D37+D46+D54+D64)</f>
        <v>-1493476220</v>
      </c>
      <c r="E90" s="27">
        <f t="shared" ref="E90:P90" si="7">+E10</f>
        <v>641804219.81999993</v>
      </c>
      <c r="F90" s="28">
        <f t="shared" si="7"/>
        <v>698524905.77999997</v>
      </c>
      <c r="G90" s="28">
        <f t="shared" si="7"/>
        <v>2564094413.6300001</v>
      </c>
      <c r="H90" s="27">
        <f t="shared" si="7"/>
        <v>0</v>
      </c>
      <c r="I90" s="28">
        <f t="shared" si="7"/>
        <v>0</v>
      </c>
      <c r="J90" s="28">
        <f t="shared" si="7"/>
        <v>0</v>
      </c>
      <c r="K90" s="27">
        <f t="shared" si="7"/>
        <v>0</v>
      </c>
      <c r="L90" s="28">
        <f t="shared" si="7"/>
        <v>0</v>
      </c>
      <c r="M90" s="28">
        <f t="shared" si="7"/>
        <v>0</v>
      </c>
      <c r="N90" s="27">
        <f t="shared" si="7"/>
        <v>0</v>
      </c>
      <c r="O90" s="28">
        <f t="shared" si="7"/>
        <v>0</v>
      </c>
      <c r="P90" s="28">
        <f t="shared" si="7"/>
        <v>0</v>
      </c>
      <c r="Q90" s="27">
        <f t="shared" ref="Q90" si="8">SUM(E90:P90)</f>
        <v>3904423539.23</v>
      </c>
    </row>
    <row r="91" spans="2:17" ht="6" customHeight="1" x14ac:dyDescent="0.25"/>
    <row r="92" spans="2:17" ht="15.75" thickBot="1" x14ac:dyDescent="0.3">
      <c r="B92" s="29" t="s">
        <v>101</v>
      </c>
    </row>
    <row r="93" spans="2:17" ht="30.75" thickBot="1" x14ac:dyDescent="0.3">
      <c r="B93" s="30" t="s">
        <v>102</v>
      </c>
    </row>
    <row r="94" spans="2:17" ht="30.75" thickBot="1" x14ac:dyDescent="0.3">
      <c r="B94" s="30" t="s">
        <v>103</v>
      </c>
    </row>
    <row r="95" spans="2:17" x14ac:dyDescent="0.25">
      <c r="B95" s="33" t="s">
        <v>104</v>
      </c>
    </row>
    <row r="96" spans="2:17" ht="15.75" thickBot="1" x14ac:dyDescent="0.3">
      <c r="B96" s="34"/>
    </row>
    <row r="97" spans="2:2" ht="15.75" thickBot="1" x14ac:dyDescent="0.3">
      <c r="B97" s="31" t="s">
        <v>105</v>
      </c>
    </row>
    <row r="98" spans="2:2" ht="5.25" customHeight="1" x14ac:dyDescent="0.25"/>
  </sheetData>
  <mergeCells count="8">
    <mergeCell ref="B8:C8"/>
    <mergeCell ref="B95:B96"/>
    <mergeCell ref="A2:Q2"/>
    <mergeCell ref="A3:Q3"/>
    <mergeCell ref="A4:Q4"/>
    <mergeCell ref="A5:Q5"/>
    <mergeCell ref="A6:Q6"/>
    <mergeCell ref="B7:D7"/>
  </mergeCells>
  <pageMargins left="0.70866141732283472" right="0.70866141732283472" top="0.35433070866141736" bottom="1.4566929133858268" header="0.31496062992125984" footer="0.31496062992125984"/>
  <pageSetup paperSize="9" scale="49" fitToHeight="0" orientation="landscape" r:id="rId1"/>
  <rowBreaks count="1" manualBreakCount="1">
    <brk id="5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pres. marzo 2026 </vt:lpstr>
      <vt:lpstr>'Ejec. pres. marzo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2026-04-06T13:41:17Z</dcterms:created>
  <dcterms:modified xsi:type="dcterms:W3CDTF">2026-04-07T13:48:18Z</dcterms:modified>
</cp:coreProperties>
</file>