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yonuery.cruz\OneDrive - Ministerio de la Vivienda y Edificaciones - MIVED\Escritorio\Nueva carpeta (4)\FW_ Actualización Sub Portal Transparencia MIVHED mes Enero 2024\"/>
    </mc:Choice>
  </mc:AlternateContent>
  <xr:revisionPtr revIDLastSave="0" documentId="13_ncr:1_{7424DCE3-498D-42DD-9819-F89FDA3D64F7}" xr6:coauthVersionLast="47" xr6:coauthVersionMax="47" xr10:uidLastSave="{00000000-0000-0000-0000-000000000000}"/>
  <bookViews>
    <workbookView xWindow="-120" yWindow="-120" windowWidth="29040" windowHeight="15840" tabRatio="828" xr2:uid="{00000000-000D-0000-FFFF-FFFF00000000}"/>
  </bookViews>
  <sheets>
    <sheet name="Descrip. Proy. PAI-2024-MIVHED" sheetId="1" r:id="rId1"/>
  </sheets>
  <definedNames>
    <definedName name="_xlnm.Print_Area" localSheetId="0">'Descrip. Proy. PAI-2024-MIVHED'!$B$1:$Y$164</definedName>
    <definedName name="_xlnm.Print_Titles" localSheetId="0">'Descrip. Proy. PAI-2024-MIVHED'!$7:$10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K34" i="1" l="1"/>
  <c r="K167" i="1" s="1"/>
  <c r="L167" i="1" s="1"/>
  <c r="K32" i="1"/>
  <c r="C151" i="1" l="1"/>
  <c r="B15" i="1" l="1"/>
  <c r="E151" i="1" l="1"/>
  <c r="L151" i="1" l="1"/>
  <c r="AB10" i="1" l="1"/>
  <c r="B16" i="1" l="1"/>
  <c r="B18" i="1" l="1"/>
  <c r="B20" i="1" l="1"/>
  <c r="B21" i="1" s="1"/>
  <c r="B22" i="1" s="1"/>
  <c r="B23" i="1" s="1"/>
  <c r="B24" i="1" s="1"/>
  <c r="B27" i="1" s="1"/>
  <c r="B28" i="1" s="1"/>
  <c r="B32" i="1" s="1"/>
  <c r="B19" i="1"/>
  <c r="B33" i="1" l="1"/>
  <c r="B34" i="1" s="1"/>
  <c r="B37" i="1" s="1"/>
  <c r="B41" i="1" s="1"/>
  <c r="B42" i="1" l="1"/>
  <c r="B43" i="1" l="1"/>
  <c r="B44" i="1" s="1"/>
  <c r="B46" i="1" s="1"/>
  <c r="B48" i="1" s="1"/>
  <c r="B50" i="1" s="1"/>
  <c r="B52" i="1" s="1"/>
  <c r="B54" i="1" s="1"/>
  <c r="B56" i="1" s="1"/>
  <c r="B58" i="1" s="1"/>
  <c r="B60" i="1" s="1"/>
  <c r="B62" i="1" s="1"/>
  <c r="B64" i="1" s="1"/>
  <c r="B66" i="1" s="1"/>
  <c r="B67" i="1" s="1"/>
  <c r="B69" i="1" s="1"/>
  <c r="B71" i="1" s="1"/>
  <c r="B73" i="1" s="1"/>
  <c r="B74" i="1" s="1"/>
  <c r="B76" i="1" s="1"/>
  <c r="B77" i="1" l="1"/>
  <c r="B78" i="1" l="1"/>
  <c r="B81" i="1" l="1"/>
  <c r="B82" i="1" s="1"/>
  <c r="B83" i="1" l="1"/>
  <c r="B87" i="1" s="1"/>
  <c r="B88" i="1" s="1"/>
  <c r="B89" i="1" s="1"/>
  <c r="B90" i="1" s="1"/>
  <c r="B91" i="1" s="1"/>
  <c r="B105" i="1" l="1"/>
  <c r="B108" i="1" s="1"/>
  <c r="B111" i="1" s="1"/>
  <c r="B112" i="1" s="1"/>
  <c r="B115" i="1" s="1"/>
  <c r="B117" i="1" s="1"/>
  <c r="B118" i="1" l="1"/>
  <c r="B119" i="1" s="1"/>
  <c r="B120" i="1" s="1"/>
  <c r="B121" i="1" s="1"/>
  <c r="B122" i="1" s="1"/>
  <c r="B129" i="1" s="1"/>
  <c r="B130" i="1" s="1"/>
  <c r="B131" i="1" s="1"/>
  <c r="B132" i="1" s="1"/>
  <c r="B133" i="1" s="1"/>
  <c r="B134" i="1" s="1"/>
  <c r="B135" i="1" s="1"/>
  <c r="B136" i="1" s="1"/>
  <c r="B137" i="1" s="1"/>
  <c r="B138" i="1" s="1"/>
  <c r="B142" i="1" s="1"/>
  <c r="B143" i="1" l="1"/>
  <c r="B148" i="1" l="1"/>
  <c r="B1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 Arbaje De Moya</author>
  </authors>
  <commentList>
    <comment ref="K15" authorId="0" shapeId="0" xr:uid="{EA18B2EE-05F5-4A8E-9819-39BBF089752E}">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2" authorId="0" shapeId="0" xr:uid="{C13889CD-B0B3-4624-9661-87220B724855}">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3" authorId="0" shapeId="0" xr:uid="{D762E7A9-BA22-4CEA-BB70-BA37B6148C90}">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8" authorId="0" shapeId="0" xr:uid="{BB044155-0119-4941-A9E4-B48C680E85E0}">
      <text>
        <r>
          <rPr>
            <b/>
            <sz val="9"/>
            <color indexed="81"/>
            <rFont val="Tahoma"/>
            <family val="2"/>
          </rPr>
          <t>Yamil Arbaje De Moya:</t>
        </r>
        <r>
          <rPr>
            <sz val="9"/>
            <color indexed="81"/>
            <rFont val="Tahoma"/>
            <family val="2"/>
          </rPr>
          <t xml:space="preserve">
Según datos del año 2023, este proyecto concluyó en eabril 2023.
Según información de Faurin, este proyecto aun sigue desarrollándose.</t>
        </r>
      </text>
    </comment>
  </commentList>
</comments>
</file>

<file path=xl/sharedStrings.xml><?xml version="1.0" encoding="utf-8"?>
<sst xmlns="http://schemas.openxmlformats.org/spreadsheetml/2006/main" count="716" uniqueCount="461">
  <si>
    <t>MINISTERIO DE LA VIVIENDA Y EDIFICACIONES</t>
  </si>
  <si>
    <t>DIRECCIÓN DE PLANIFICACIÓN Y DESARROLLO</t>
  </si>
  <si>
    <t>DEPARTAMENTO DE FORMULACIÓN, MONITOREO Y EVALUACIÓN DE PLANES, PROGRAMAS Y PROYECTOS</t>
  </si>
  <si>
    <t>UNIDAD DE FORMULACIÓN DE PROYECTOS DE INVERSIÓN PÚBLICA</t>
  </si>
  <si>
    <t>No.</t>
  </si>
  <si>
    <t>SNIP</t>
  </si>
  <si>
    <t>NOMBRE DEL PROYECTO</t>
  </si>
  <si>
    <t>UBICACIÓN</t>
  </si>
  <si>
    <t>Descripción del Proyecto</t>
  </si>
  <si>
    <t>Población Objetivo</t>
  </si>
  <si>
    <t>Fecha de Término
(estimada)</t>
  </si>
  <si>
    <t>Proyecto</t>
  </si>
  <si>
    <t>Sub-Proyecto</t>
  </si>
  <si>
    <t>Localización</t>
  </si>
  <si>
    <t>Coordenadas</t>
  </si>
  <si>
    <t>Programado</t>
  </si>
  <si>
    <t xml:space="preserve">Construcción de Viviendas Nuevas </t>
  </si>
  <si>
    <t>Proyectos: Construcción de Viviendas Nuevas</t>
  </si>
  <si>
    <t>-</t>
  </si>
  <si>
    <t>CONSTRUCCIÓN DE 250 VIVIENDAS EN LA PROVINCIA SAN CRISTÓBAL</t>
  </si>
  <si>
    <t>Municipio Yaguate, Provincia San Cristóbal.</t>
  </si>
  <si>
    <t>Construcción de 80 Apartamentos de 72.60m2.  Apartamentos con sala-comedor, cocina, tres habitaciones, baño, área de lavado y balcón, cancha, parque recreativo y verja perimetral, dotados de los servicios básicos e infraestructura.</t>
  </si>
  <si>
    <t>80 familias de ingresos bajos, favoreciendo directamente a 400 personas residentes en el Municipio Yaguate.</t>
  </si>
  <si>
    <t>CONSTRUCCIÓN DE 2,000 VIVIENDAS EN EL DISTRITO MUNICIPAL HATO DEL YAQUE, PROVINCIA SANTIAGO</t>
  </si>
  <si>
    <t>Carretera Sajoma, Distrito Municipal Hato del Yaque, Municipio Santiago de los Caballeros, Provincia Santiago</t>
  </si>
  <si>
    <t>Construcción de viviendas de bajo costo tipo apartamentos en 250 Edificios de 4 niveles con 8 apartamentos cada uno de 72.60mts² para un total de 2,000 apartamentos.	Cuentan con 3 dormitorios, sala, comedor, cocina, baño, balcón y área de lavado y la infraestructura de servicios básicos que incluyen: agua potable, disposición de aguas servidas, tratamiento y disposición final de aguas residuales, sistema drenaje pluvial, electricidad primaria exterior, calles, aceras, contenes, depósitos de basura, parqueos, áreas verdes, áreas recreativas y área institucional.</t>
  </si>
  <si>
    <t>6,340 habitantes, agrupados en 2,000 familias del Distrito Municipal Hato del Yaque</t>
  </si>
  <si>
    <t>N/A</t>
  </si>
  <si>
    <t>CONSTRUCCIÓN DE 2,240 VIVIENDAS EN HATO NUEVO, MUNICIPIO SANTO DOMINGO OESTE, PROVINCIA SANTO DOMINGO</t>
  </si>
  <si>
    <t>Comunidad Hato Nuevo, en el sector Manoguayabo, Municipio Santo Domingo Oeste, Provincia Santo Domingo.</t>
  </si>
  <si>
    <t>18.541536,
-70.05581</t>
  </si>
  <si>
    <t>Construcción de viviendas de bajo costo tipo apartamentos, 225 Edificios tipo 3H, de 4 niveles con 8 apartamentos cada uno de 72.60mts2 de construcción por edificio con un total de 1,800 apartamentos, y 55 Edificios tipo 2H, de 4 niveles con 8 apartamentos de 52.30 mts2 de construcción por edificio con un total de 440 apartamentos.</t>
  </si>
  <si>
    <t>2,240 familias de ingresos bajos, medio bajos y mínimos beneficiando a 7,100 personas residentes en la Provincia Santo Domingo.</t>
  </si>
  <si>
    <t>CONSTRUCCIÓN DE 1,912 VIVIENDAS EN CIUDAD MODELO, MUNICIPIO SANTO DOMINGO NORTE, PROVINCIA SANTO DOMINGO</t>
  </si>
  <si>
    <t>Sector Ciudad Modelo, Municipio Santo Domingo Norte, Provincia Santo Domingo</t>
  </si>
  <si>
    <t>18.573166,
-69.944625</t>
  </si>
  <si>
    <t>Construcción de viviendas de bajo costo tipo apartamentos, con 192 Edificios tipo 3H, de 4 niveles con 8 apartamentos de 72.60mts2 de construcción por edificio para un total de 1,536 apartamentos; y 47 Edificios tipo 2H, de 4 niveles con un total de 8 apartamentos de 52.30 mts2 de construcción por edificio para un total de 376 apartamentos. Este proyecto contara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</si>
  <si>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1,912 familias de ingresos bajos, medio bajos y mínimos beneficiando a 6,061 personas residentes en la Provincia Santo Domingo.</t>
  </si>
  <si>
    <t>CONSTRUCCIÓN DE 354 VIVIENDAS E INFRAESTRUCTURAS URBANAS RESILIENTES PARA LA COMUNIDAD BARRIO AZUL EN URBANIZACIÓN CORDERO TEJADA, SAN FRANCISCO DE MACORÍS, PROVINCIA DUARTE</t>
  </si>
  <si>
    <t>Urbanización Cordero Tejada, Municipio San Francisco de Macorís, Provincia Duarte.</t>
  </si>
  <si>
    <t>Construcción de 59 edificios de 3 niveles y 6 apartamentos, con apartamentos de 51 y 80 mts2 de construcción, con las siguientes características: 2 y 3 dormitorios sala, comedor, cocina, baño y área de lavado. Este proyecto incluirá también con los servicios básicos de infraestructura que incluyen agua potable, disposición de aguas servidas, tratamiento y disposición final de aguas residuales, sistema drenaje pluvial, electricidad primaria exterior, calles, aceras, contenes, parqueos y áreas verdes, así como, las obras de saneamiento-protección de tramo río Jaya, parque lineal para la recuperación de espacios públicos, la creación de techos verdes sobre los edificios, un huerto urbano, sistema de recolección-reutilización de las aguas pluviales y la infraestructura necesaria para la correcta disposición de los desechos sólidos o reciclaje.</t>
  </si>
  <si>
    <t>1,173 habitantes, agrupados en 354 familias del Municipio San Francisco de Macorís.</t>
  </si>
  <si>
    <t>Proyectos: MiVivienda</t>
  </si>
  <si>
    <t>REHABILITACIÓN EDIFICIOS DE VIVIENDAS LOS NOVA, SAN CRISTÓBAL PROVINCIA SAN CRISTÓBAL</t>
  </si>
  <si>
    <t>Calle Pedro Renville, Sector Pueblo Nuevo, Municipio San Cristóbal, Provincia San Cristóbal</t>
  </si>
  <si>
    <t>18.405153,
-70.115749</t>
  </si>
  <si>
    <t>Rehabilitación de 2 Edificios de 3 niveles, con 2 apartamentos por nivel con un total de 6 apartamentos de 103 mts² de construcción por edificio, distribuidos en 3 dormitorios, sala, comedor, cocina, balcón, baño, cuarto de servicio con baño incluido y área de lavado. Este proyecto contará con los servicios básicos de infraestructura, que incluyen: abastecimiento de agua potable, disposición de aguas servidas, tratamiento y disposición final de aguas residuales, sistema drenaje pluvial, electricidad primaria exterior, calle interior, aceras, contenes, depósitos de basura, parqueos y áreas verdes.</t>
  </si>
  <si>
    <t>12 familias pertenecientes a sectores de ingresos bajos, beneficiando directamente a 60 personas del
sector de Pueblo
Nuevo del
Municipio San
Cristóbal</t>
  </si>
  <si>
    <t>Mejoramiento y/o Reconstrucción de Viviendas</t>
  </si>
  <si>
    <t>Programa: Dominicana se Reconstruye</t>
  </si>
  <si>
    <t>A nivel nacional</t>
  </si>
  <si>
    <t>Proyectos de Edificaciones</t>
  </si>
  <si>
    <t>Proyectos de edificaciones de Salud</t>
  </si>
  <si>
    <t>RECONSTRUCCIÓN HOSPITAL JOSE MARIA CABRAL Y BAEZ, SANTIAGO, PROVINCIA SANTIAGO</t>
  </si>
  <si>
    <t>Calle Pedro Francisco Bonó, Municipio Santiago de los 30 Caballeros, Provincia Santiago</t>
  </si>
  <si>
    <t>19.456639,
-70.698776</t>
  </si>
  <si>
    <t>Reforzamiento estructural de todas las  edificaciones que pertenecen al hospital; habilitando las estructuras de las mismas para hacerlas sismo resistente, según las normas actuales vigentes, y a la vez la readecuación y reubicación de los espacios a los tiempos modernos, mejorando sus facilidades internas para conveniencia de los usuarios. Se consideran también: Terminación de áreas exteriores (Área de parqueos, Vías, Accesos y Jardinería), sistemas de instalaciones técnicas, sistema de aire acondicionado y ventilación, instalación de gases médicos y señalética.</t>
  </si>
  <si>
    <t>963,422 Pacientes de Santiago y las provincias aledañas</t>
  </si>
  <si>
    <t>REPARACIÓN HOSPITAL EN LA PROVINCIA SAN PEDRO DE MACORÍS</t>
  </si>
  <si>
    <t>REPARACIÓN DEL HOSPITAL REGIONAL DR. ANTONIO MUSA, SAN PEDRO DE MACORÍS</t>
  </si>
  <si>
    <t>Sector Sultana del Este, Provincia San Pedro de Macorís</t>
  </si>
  <si>
    <t>18.469246,
-69.307794</t>
  </si>
  <si>
    <t>Reparación del centro hospitalario, remozando la estructura existente y sus equipos renovados totalmente de acuerdo a las normas hospitalarias del Ministerio De Salud Pública y Asistencia Social.</t>
  </si>
  <si>
    <t>136,715 habitantes, que representa el 70% de la población de San Pedro de Macorís</t>
  </si>
  <si>
    <t>REPARACIÓN HOSPITALES DE LA PROVINCIA LA ALTAGRACIA</t>
  </si>
  <si>
    <t>REPARACIÓN DEL HOSPITAL MUNICIPAL DE NISIBÓN, PROVINCIA LA ALTAGRACIA</t>
  </si>
  <si>
    <t>Centro del pueblo del Distrito Municipal Las Lagunas de Nisibón del Municipio Higüey, Provincia La Altagracia.</t>
  </si>
  <si>
    <t>18.846746,
-68.671860</t>
  </si>
  <si>
    <t>Reparación del centro hospitalario con unos 3975.89 Mts², este consiste en dos bloques estructurales de un nivel, de los cuales, uno ocupará zonas para consultorios y habitaciones, y el otra, para laboratorio y consultorios. Además, contara con zonas para parque, planta de tratamiento, cuarto de bombas, cisterna, entre otros. Contará con 28 camas.</t>
  </si>
  <si>
    <t>9,831 habitante del Distrito Municipal Las Lagunas de Nisibón</t>
  </si>
  <si>
    <t>REPARACIÓN HOSPITALES DE LA PROVINCIA LA VEGA</t>
  </si>
  <si>
    <t>REPARACIÓN DEL HOSPITAL DRA. OCTAVIA GAUTIER DE VIDAL, JARABACOA, LA VEGA</t>
  </si>
  <si>
    <t>Sector La Jabilla del Municipio Jarabacoa, Provincia La Vega.</t>
  </si>
  <si>
    <t>19.124463,
-70.641103</t>
  </si>
  <si>
    <t>Reparación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</si>
  <si>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69,855 habitantes del Municipio Jarabacoa</t>
  </si>
  <si>
    <t>REMODELACIÓN HOSPITALES DE LA PROVINCIA PUERTO PLATA</t>
  </si>
  <si>
    <t>REMODELACIÓN HOSPITAL MUNICIPAL DR. JOAQUÍN MENDOZA, MUNICIPIO ALTAMIRA, PUERTO PLATA.</t>
  </si>
  <si>
    <t>Municipio Altamira, Provincia Puerto Plata, próximo a la carretera Navarrete-Puerto Plata</t>
  </si>
  <si>
    <t>19.675471,
-70.834456</t>
  </si>
  <si>
    <t>Remodelación del centro hospitalario de 2,302.70 Mts2, contara con: bloque quirúrgico (2 quirófanos y 1 sala de parto) pre y post operatorio de 2 camas, neonatal (4 cunas y 2 aislados); farmacia; emergencia con área de triage, sala de espera, cura, yeso, nebulización 6 sillas, observación pediátrica 2 camillas y observación adulto 4 camillas; 5 consultorios; hospitalización con un total de 32 camas distribuidas en 14 habitaciones de dos (2) camas y dos (2) habitaciones de 1 cama, cada habitación con baño, salida de gases médicos independientes y climatizada; cuidado intensivo de 3 camas; área de Imágenes (Rayos X y Sonografía); Laboratorio; área administrativa; morgue; cocina; lavandería; caseta de gases; área tuberculosis (TB); y área VIH.</t>
  </si>
  <si>
    <t>18,868 habitantes del Municipio Altamira</t>
  </si>
  <si>
    <t>REPARACIÓN DE HOSPITALES EN LA PROVINCIA VALVERDE</t>
  </si>
  <si>
    <t>REPARACIÓN DEL HOSPITAL LA ESPERANZA, PROVINCIA VALVERDE MAO</t>
  </si>
  <si>
    <t>Sector José Francisco Peña Gómez del Municipio Esperanza, Provincia Valverde</t>
  </si>
  <si>
    <t>19.599772,
-70.981690</t>
  </si>
  <si>
    <t>Reparación del centro hospitalario con dos bloques estructurales de un nivel, de los cuales, uno ocupará zonas para consultorios y habitaciones, y el otra, para laboratorio y consultorios. Además, contara con zonas para parque, planta de tratamiento, cuarto de bombas, cisterna, entre otros. Intervención de 2,372.00 mts2. Contara con 28 camas de internamiento.</t>
  </si>
  <si>
    <t>43,755 habitantes del Municipio Esperanza</t>
  </si>
  <si>
    <t>CONSTRUCCIÓN HOSPITAL REGIONAL EN SAN FRANCISCO DE MACORÍS, PROV. DUARTE</t>
  </si>
  <si>
    <t>Municipio San Francisco de Macorís, Provincia Duarte</t>
  </si>
  <si>
    <t>19.269093,
-70.228703</t>
  </si>
  <si>
    <t>624,186 habitantes del as Provincias de la Región Cibao Nordeste: Duarte, Maria Trinidad Sánchez, Hermanas Mirabal y Samaná.</t>
  </si>
  <si>
    <t>RECONSTRUCCIÓN HOSPITAL TEÓFILO HERNÁNDEZ, EL SEIBO</t>
  </si>
  <si>
    <t>Centro del Municipio Santa Cruz del Seibo, Provincia El Seibo.</t>
  </si>
  <si>
    <t>18.758176,
-69.034764</t>
  </si>
  <si>
    <t>Reparación del centro hospitalario existente, a fin de readecuarlo a los lineamientos hospitalarios actuales. Se intervienen unos 3,802.40 Mts2 y contara con 58 camas de internamiento.</t>
  </si>
  <si>
    <t>66,687 habitantes del Municipio Santa Cruz del Seibo</t>
  </si>
  <si>
    <t>CONSTRUCCIÓN DEL HOSPITAL MUNICIPAL DE PUNTA CANA EN LA PROVINCIA DE LA ALTAGRACIA</t>
  </si>
  <si>
    <t>Distrito Municipal Turístico Verón-Punta Cana, Municipio Salvaleón de Higüey, Provincia La Altagracia</t>
  </si>
  <si>
    <t>18.596610,
-68.400490</t>
  </si>
  <si>
    <t>Construcción de un centro de salud, de atención médica especializada, con unos 3,105.00 Mt² de construcción. con un total de 54 camas distribuidas en 14 habitaciones de dos camas y 2 habitaciones de 1 cama, cada habitación con baño, salida de gases médicos independientes y climatizada.</t>
  </si>
  <si>
    <t>224 (capacidad máxima de atenciones médicas por día)</t>
  </si>
  <si>
    <t>CONSTRUCCIÓN DEL HOSPITAL DE VILLA HERMOSA EN LA PROVINCIA DE LA ROMANA</t>
  </si>
  <si>
    <t>centro del Municipio Villa Hermosa, Provincia La Romana</t>
  </si>
  <si>
    <t>18.440620,
-69.017249</t>
  </si>
  <si>
    <t>Construcción de un centro de salud, de atención médica especializada, con unos 2,842.00 Mt² de construcción. con un total de 54 camas distribuidas en 14 habitaciones de dos camas y 2 habitaciones de 1 cama, cada habitación con baño, salida de gases médicos independientes y climatizada.</t>
  </si>
  <si>
    <t>89,204 habitantes del Municipio Villa Hermosa</t>
  </si>
  <si>
    <t>REMODELACIÓN HOSPITAL MUNICIPAL DE SAN JOSÉ DE LAS MATAS EN LA PROVINCIA DE SANTIAGO</t>
  </si>
  <si>
    <t>Centro del Municipio San José de Las Matas, Provincia Santiago</t>
  </si>
  <si>
    <t>19.342873,
-70.928265</t>
  </si>
  <si>
    <t>Construcción de una nueva infraestructura, alineada a las necesidades médicas del Municipio, con un área de construcción de 2,842.00 Mt², con capacidad de 54 camas de internamiento.</t>
  </si>
  <si>
    <t>38,628 habitantes del Municipio San José de Las Matas</t>
  </si>
  <si>
    <t>CONSTRUCCIÓN HOSPITAL MUNICIPAL DE DAJABÓN PROVINCIA DAJABÓN, REPÚBLICA DOMINICANA</t>
  </si>
  <si>
    <t>Lateral de la Fortaleza Militar Beller, Municipio Dajabón, Provincia Dajabón</t>
  </si>
  <si>
    <t>19.550282,
-71.697297</t>
  </si>
  <si>
    <t>Construcción y equipamiento de un nuevo hospital en el Municipio Dajabón, de 2do nivel de especialidades médicas. Con una infraestructura de 5,684.00 Mts2 de construcción, y una capacidad de 54 camas de internamiento.
Servicios: Emergencias, Consulta Externa, Farmacia, Hospitalización,  Inmunizaciones, Imágenes, Unidad Quirúrgica, Laboratorio, Tuberculosis, Unidad de Cuidados Intensivos, Anatomía Patológica, Unidad de Salud Integral (VIH), Unidad de Hemodiálisis</t>
  </si>
  <si>
    <t>63,955 residentes en el Municipio Dajabón</t>
  </si>
  <si>
    <t>REHABILITACIÓN HOSPITAL GENERAL Y ESPECIALIDADES DR. NELSON ASTACIO, SANTO DOMINGO NORTE, PROV. SANTO DOMINGO</t>
  </si>
  <si>
    <t>HOSPITAL Dr. MARIO TOLENTINO DIPP</t>
  </si>
  <si>
    <t>Municipio Santo Domingo Norte, Provincia Santo Domingo</t>
  </si>
  <si>
    <t>18.545894,
-69.881719</t>
  </si>
  <si>
    <t>Rehabilitación del hospital, con el fin de habilitarlo para su uso y prestación de los servicios especializados. Cuenta con una infraestructura de 22,973.70 Mts2, y capacidad de 203 camas de internamiento.
Servicios: Emergencias, Consulta Externa, Farmacia, Hospitalización,  Imágenes, Inmunizaciones, Laboratorio, Esterilización, Unidad Quirúrgica, Unidad de Cuidados Intensivos, Anatomía Patológica</t>
  </si>
  <si>
    <t>529,390 residente en el Municipio Santo Domingo Norte</t>
  </si>
  <si>
    <t>REPARACIÓN HOSPITAL DOCENTE PADRE BILLINI, DISTRITO NACIONAL, PROV. SANTO DOMINGO, REPÚBLICA DOMINICANA</t>
  </si>
  <si>
    <t>Zona Colonial, Distrito Nacional.</t>
  </si>
  <si>
    <t>18.471121,
-69.889110</t>
  </si>
  <si>
    <t>Reparación y remozamiento estructural del hospital. Cuenta con una infraestructura de 10,090.00 Mts2 de construcción, con disponibilidad de 47 camas de internamiento.
Servicios: Emergencias, Atención al Adolescente, Consulta Externa, Farmacia, Hospitalización,  Imágenes, Inmunizaciones, Laboratorio, Banco de Sangre, Unidad Quirúrgica, Unidad de Cuidados Intensivos, Unidad de Hemodiálisis, Unidad de Salud Integral (VIH), Tuberculosis, Anatomía Patológica.</t>
  </si>
  <si>
    <t>32,081 habitantes de los sectores San Carlos, Villa Francisca, Ciudad Nueva, Gazcue y Ciudad Colonial.</t>
  </si>
  <si>
    <t>CONSTRUCCIÓN HOSPITAL MUNICIPAL VILLA VÁSQUEZ, PROVINCIA DE MONTE CRISTI</t>
  </si>
  <si>
    <t>Sector Barrio La Colonia, Municipio Villa Vásquez, Provincia Montecristi.</t>
  </si>
  <si>
    <t>19.734750,
-71.440667</t>
  </si>
  <si>
    <t>Construcción de un hospital de 13,008.00 Mt² de construcción, distribuidos en 4 niveles con un total de 44 camas de hospitalización para adultos y 12 camas de hospitalización pediátrica y 5 de la unidad de Intervención de crisis. Estas habitaciones están distribuidas en sencillas y dobles.
Servicios: Emergencias, Atención al Adolescente, Consulta Externa, Farmacia, Hospitalización,  Imágenes, Inmunizaciones, Laboratorio,  Unidad Quirúrgica, Unidad de Cuidados Intensivos, Unidad de Hemodiálisis, Unidad de Salud Integral (VIH), Tuberculosis, Anatomía Patológica</t>
  </si>
  <si>
    <t>225 pacientes (capacidad máxima de atenciones médicas por día)</t>
  </si>
  <si>
    <t>CONSTRUCCIÓN CENTRO PERIFÉRICO LA JOYA, PROVINCIA SANTIAGO</t>
  </si>
  <si>
    <t>Calle Capotillo esquina Príamo Franco #86., Barrio La Joya, Municipio Santiago de Los Caballeros, Provincia Santiago</t>
  </si>
  <si>
    <t>19.454238,
-70.711632</t>
  </si>
  <si>
    <t>Construcción de un centro periférico de  Cinco (5) consultorios para medicina general, además de 1 área de recepción ,1 emergencias, 1 sala de espera, 4 baños comunes, 1 área de almacén, 1 área de vacunación, 1 área de enfermería , 1 área de cura , 1 área de administración.</t>
  </si>
  <si>
    <t>4,950 pacientes (capacidad máxima de atenciones al mes)</t>
  </si>
  <si>
    <t>CONSTRUCCIÓN Y EQUIPAMIENTO CIUDAD SANITARIA SAN CRISTÓBAL</t>
  </si>
  <si>
    <t>Carretera Sánchez próximo a la Avenida Libertad, Municipio Yaguate, Provincia San Cristóbal</t>
  </si>
  <si>
    <t>18.3283611,
-70.182194</t>
  </si>
  <si>
    <t>Construcción de una Ciudad Sanitaria San Cristóbal en la provincia San Cristóbal. Sera un centro de salud público que funciona con un modelo de organización enfocado en brindar servicios con calidad, oportunos y asequibles a toda la población, garantizando la sostenibilidad y el desarrollo de sus Recursos Humanos, así como la promoción del conocimiento científico a través de la docencia e investigación. El complejo contara con una capacidad de 150,589.81Mt², distribuidos en diferentes áreas y edificios.</t>
  </si>
  <si>
    <t xml:space="preserve">251,243 habitantes de la Provincia San Cristóbal </t>
  </si>
  <si>
    <t>AMPLIACIÓN  INSTITUTO NACIONAL DEL CÁNCER ROSA EMILIA SÁNCHEZ PÉREZ DE TAVARES, DISTRITO NACIONAL.</t>
  </si>
  <si>
    <t>Av. Dr. Bernardo Correa y Cidrón, Santo Domingo, 10105 del Distrito Nacional</t>
  </si>
  <si>
    <t>18.457938,
-69.919715</t>
  </si>
  <si>
    <t>• Construir una infraestructura de 2,272.90 Mts2, orientada a la atención pediátrica oncológica: Hospitalización infantil, dos quirófanos, sala de post quirúrgico, sala de anestesia, consultorios pediátricos, área de juego y dos estaciones de enfermería. Contará con una capacidad de 41 camas de internamiento.
• Construir un área para la atención al pie diabético
• Construir un laboratorio para la instalación del equipo Ciclotrón.</t>
  </si>
  <si>
    <t>350 pacientes (capacidad de atención máxima por día)</t>
  </si>
  <si>
    <t>Proyectos de edificaciones Deportivas</t>
  </si>
  <si>
    <t>Centro Poblado Montegrande, Provincia Barahona</t>
  </si>
  <si>
    <t>Proyectos de edificaciones Comunitarias</t>
  </si>
  <si>
    <t>CONSTRUCCIÓN OBRAS COMPLEMENTARIAS PARA EL DESARROLLO COMUNITARIO DEL CENTRO POBLADO MONTEGRANDE, PROVINCIA BARAHONA</t>
  </si>
  <si>
    <t>Construcción de Unidad de Atención Primaria</t>
  </si>
  <si>
    <t>18.514079,
-71.029393</t>
  </si>
  <si>
    <t>Construcción de diferentes espacios con fines de optimizar la calidad de vida de la población que va a habitar el Centro Poblado de Montegrande.</t>
  </si>
  <si>
    <t>2,376 habitantes de las Comunidades: Montegrande, Los Güiros, San Simón y La Meseta</t>
  </si>
  <si>
    <t>Proyectos de edificaciones Gubernamentales</t>
  </si>
  <si>
    <t>CONSTRUCCIÓN DEL CENTRO DE RETENCIÓN VEHICULAR DE LA DIGESETT, PROVINCIA SANTO DOMINGO</t>
  </si>
  <si>
    <t>Circunvalación de Santo Domingo, Municipio Santo Domingo Norte, Provincia Santo Domingo</t>
  </si>
  <si>
    <t>Construcción de un Centro de Retención Vehicular, en un terreno de 111,976 m2. El mismo poseerá un edificio administrativo, plaza de entrada, un jardín frontal, estacionamiento para el personal y los visitantes, una entrada de grúas, control de salida vehículos incautados, depósito de motores con capacidad para 3,509 unidades, un depósito de motores de más de 2 años con capacidad para 750 unidades, un depósito vehicular con capacidad para 1,172 unidades, un depósito chatarrero con capacidad para 99 unidades, un estacionamiento de Grúas, un taller, una bomba de Gasolina, un área de Subastas, y una torre de vigilancia.</t>
  </si>
  <si>
    <t>1,425,928 Habitantes del Gran Santo Domingo que cuentan con un vehículo de motor.</t>
  </si>
  <si>
    <t>REMODELACIÓN DE NUEVAS OFICINAS PARA LA JUNTA DE AVIACIÓN CIVIL, DISTRITO NACIONAL</t>
  </si>
  <si>
    <t>Avenida 27 de Febrero casi esq. Av. Privada, Distrito
Nacional</t>
  </si>
  <si>
    <t>18.451517,
-69.962112</t>
  </si>
  <si>
    <t>Desmantelamiento y sustitución de los baños, pisos, puertas, ventanas, al igual de todos los aparatos sanitarios y eléctricos, así de como toda la red y data de los 4 niveles que cuenta el edificio. Se trabajará con el remozamiento del techo, el parqueo, las aguas negras, aplicación de pinturas acrílica para el interior y exterior. Se realizarán cambio de en todo el cableado eléctrico e iluminaría.  Se implementará un sistema de aire acondicionado con consolas, y la instalación de un sistema contraincendios, detector de metales, control de acceso, cámaras, un generador y un cerco eléctricos en el exterior del edificio.</t>
  </si>
  <si>
    <t xml:space="preserve">103 empleados
público que trabajan
en la Junta de
Aviación Civil </t>
  </si>
  <si>
    <t>REMODELACIÓN DE LAS OFICINAS DE LA CÁMARA DE CUENTAS DE LA REPÚBLICA DOMINICANA, DISTRITO NACIONAL.</t>
  </si>
  <si>
    <t>Avenida 27 de Febrero esquina calle Abreu, Edificio
Gubernamental Manuel Fernández Mármol, Sector San Carlos, Distrito Nacional</t>
  </si>
  <si>
    <t xml:space="preserve">18.48323,
-69.89022 </t>
  </si>
  <si>
    <t>Remodelación de las oficinas de la Cámara de Cuenta de la República, abordando las áreas de oficinas, así como los baños de uso común, sustitución, mantenimiento y reparación de ventanas y puertas. Esta edificación cuenta de12 niveles que serán intervenidos, desde las oficinas que se consideraron necesarias hasta instalación de cocinas, habilitación de auditorio, entre otras áreas. La intervención pretende mejorar los espacios de trabajos de los servidores públicos, a fin de prestar servicios de calidad a las demás Instituciones públicas y privadas,</t>
  </si>
  <si>
    <t>490 servidores públicos que allí desempeñan sus funciones</t>
  </si>
  <si>
    <t>REMODELACIÓN DE LAS OFICINAS DEL MINISTERIO DE LA VIVIENDA, HÁBITAT Y EDIFICACIONES, DISTRITO NACIONAL</t>
  </si>
  <si>
    <t>Edificio I, Calle Moisés Garcia Esquina Dr. Baez, Gazcue, Distrito Nacional.
Edificio II, Ave. Alma Mater Esquina Calle Pedro Henríquez Ureña, Sector La Esperilla, Distrito Nacional</t>
  </si>
  <si>
    <t>Remodelar las infraestructuras correspondientes a los edificios del ministerio a través de cambios significativos en paredes, techos, pisos, sistemas sanitario y eléctrico, de tal manera que se puedan lograr la satisfacción de los requerimientos de la demanda y los servicios identificados para ser brindados a la población.
Instalación de nuevos equipos de aire acondicionado, ascensores y otros.
Modificación del mobiliario y equipos de oficina.</t>
  </si>
  <si>
    <t>2,125 Empleados del Ministerio de la Vivienda y Edificaciones</t>
  </si>
  <si>
    <t>Proyectos de edificaciones Educativas</t>
  </si>
  <si>
    <t>CONSTRUCCIÓN EXTENSIÓN UASD HATO MAYOR</t>
  </si>
  <si>
    <t>Sector Nuevo, Municipio Hato Mayor del Rey, Provincia Hato Mayor</t>
  </si>
  <si>
    <t>Construcción de un nuevo recinto universitario compuesto por cuatro edificaciones, en un área total de 14,097 mt² con las siguientes áreas: Edificio administrativo de 4,099.20 mt², biblioteca y auditorio con capacidad para 216 personas, cafetería con 18 mesas, un edificio de aulas central de tres niveles con 38 aulas, edificio de aulas lateral derecho 3 niveles con 5 laboratorios y 10 aulas, edificio de aula lateral izquierdo 3 niveles con 5 laboratorios y 10 aulas, áreas de caminos, parqueos, jardinería.</t>
  </si>
  <si>
    <t>3,400 estudiantes registradas</t>
  </si>
  <si>
    <t>CONSTRUCCIÓN CENTRO UNIVERSITARIO REGIONAL UASD BANI, PROVINCIA PERAVIA</t>
  </si>
  <si>
    <t>Sector Brisas del Guázuma, Municipio Baní, Provincia Peravia</t>
  </si>
  <si>
    <t>Construcción de un nuevo recinto universitario compuesto por un área de 14,097.40 metros cuadrado de infraestructura física, con cuatro edificaciones que incluyen un (1) edificio de aulas distribuidos en tres niveles con 7,830 metros cuadrados, un (1) edificio de cafetería con 584 metros cuadrados, un (1) edificio de biblioteca y auditorio con 1,583.90 metros cuadrados y un (1) edificio administrativo con 4,099.20 metros cuadrados.</t>
  </si>
  <si>
    <t>1,943 estudiantes registrados</t>
  </si>
  <si>
    <t>CONSTRUCCIÓN CENTRO UNIVERSITARIO REGIONAL UASD NEYBA, PROVINCIA BAHORUCO</t>
  </si>
  <si>
    <t>Sector los Espejos, Municipio de Neyba, Provincia Bahoruco</t>
  </si>
  <si>
    <t>Construcción de un nuevo recinto universitario compuesto por cuatro edificaciones, en un área total de 9,304.02 mt² con las siguientes áreas: Edificio administrativo de 2,099.20 mt², un edificio de aulas, distribuidos en tres niveles de 1,040.30 mt², edificio de cafetería con 584.30 mt² cuadrados, edificio para albergar la biblioteca universitaria y un auditorio, de un nivel de 583.4 mt², tendrá también, espacios habilitados para laboratorios de química, física, biología e informática.</t>
  </si>
  <si>
    <t>2,554 estudiantes registrados</t>
  </si>
  <si>
    <t>CONSTRUCCIÓN CENTRO UNIVERSITARIO REGIONAL UASD PROVINCIA SANTIAGO RODRIGUEZ</t>
  </si>
  <si>
    <t xml:space="preserve">Localidad el Guanal, de San Ignacio de Sabaneta, municipio cabecero de la Provincia Santiago Rodríguez. </t>
  </si>
  <si>
    <t>Construcción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</si>
  <si>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5,500 estudiantes registrados</t>
  </si>
  <si>
    <t>CONSTRUCCIÓN CENTRO UNIVERSITARIO REGIONAL UASD AZUA, PROVINCIA AZUA</t>
  </si>
  <si>
    <t>Sector Los Parceleros del Municipio Azua de Compostela, Provincia Azua</t>
  </si>
  <si>
    <t>Construcción de un nuevo recinto universitario compuesto por cuatro edificaciones, en un área total de 14,097.40 mt² con las siguientes áreas: Edificio administrativo de 4,099.20 mt², un edificio de aulas, distribuidos en tres niveles de 7,830 mt², edificio de cafetería con 584.30 mt² cuadrados, edificio para albergar la biblioteca universitaria y un auditorio, de un nivel de 1,583.90 mt², tendrá también, espacios habilitados para laboratorios de química, física, biología e informática.</t>
  </si>
  <si>
    <t>1,285 estudiantes registrados</t>
  </si>
  <si>
    <t>CONSTRUCCIÓN CENTRO UNIVERSITARIO REGIONAL UASD, COTUÍ, PROVINCIA SÁNCHEZ RAMÍREZ</t>
  </si>
  <si>
    <t>Avenida Maimón Cotuí, Municipio Cotuí, Provincia Sánchez Ramírez.</t>
  </si>
  <si>
    <t>19.024031,
-70.150735</t>
  </si>
  <si>
    <t>Construcción de un Centro Universitario Regional compuesto por cuatro edificaciones, en un área total de 12,279.30 mt² con las siguientes áreas: Edificio administrativo de 4,099.20 mt², un edificio de aulas, distribuidos en cuatro niveles de 7,830 mt², edificio de cafetería con 584.30 mt² cuadrados, edificio para albergar la biblioteca universitaria y un auditorio, de un nivel de 1,583.90 mt², tendrá también, espacios habilitados para laboratorios de química, física, biología e informática.</t>
  </si>
  <si>
    <t>17,245
estudiantes</t>
  </si>
  <si>
    <t>Proyectos de edificaciones Culturales</t>
  </si>
  <si>
    <t>RESTAURACIÓN DEL MONUMENTO FARO A COLÓN, MUNICIPIO SANTO DOMINGO ESTE, PROVINCIA SANTO DOMINGO.</t>
  </si>
  <si>
    <t>Avenida Faro a Colón, próximo al Parque Mirador del Este, Municipio
Santo Domingo Este, Provincia Santo Domingo</t>
  </si>
  <si>
    <t>18.478525,
-69.868322</t>
  </si>
  <si>
    <t>Restauración de las instalaciones internas de los diferentes niveles que cuenta esta edificación:
•1er. Nivel: áreas de exhibiciones de 42 países, la capilla y el mausoleo, oficinas administrativas;
•2do. y 3er. Nivel: salas de arte con pinturas del almirante Cristóbal Colón, Santo Domingo Histórico, África en América, Qatar, y la colección de la Liga Naval Dominicana, y oficinas administrativas;
•4to., 5to. y 6to. Nivel: donde están las colecciones de Patrimonio subacuático y salas de exhibiciones y espacios educativos, que cabe destacar que por más de 12 años han estado cerrados para el público.
•Áreas exteriores: áreas verdes, fuentes, se reintroducirá la ciclovía para mejorar la calidad de vida de los visitantes del entorno paisajístico del complejo.</t>
  </si>
  <si>
    <t xml:space="preserve"> 4,193 visitantes por semana, que equivale a 17,973 visitantes por mes
y un aproximado de 215,676 visitantes al año</t>
  </si>
  <si>
    <t>RESTAURACIÓN DE LOS TECHOS DE SIETE EDIFICACIONES COLONIALES EN LA CIUDAD COLONIAL, DISTRITO NACIONAL</t>
  </si>
  <si>
    <t xml:space="preserve">	PANTEÓN NACIONAL</t>
  </si>
  <si>
    <t>Calle Las Damas, Zona Colonial, Distrito Nacional</t>
  </si>
  <si>
    <t>18.475089,
-69.883262</t>
  </si>
  <si>
    <t>Restauración de siete (7) techos  de edificaciones coloniales de la Ciudad Colonial, empleando una técnica adecuada para construcciones antiguas, tales como el uso de materiales compatibles con  dicho tipo de construcciones  para lograr que los monumentos históricos mantengan las propiedades originales, y mantengan buenas condiciones por un periodo prolongado</t>
  </si>
  <si>
    <t>250,000 visitantes de la Ciudad Colonial por año</t>
  </si>
  <si>
    <t>MUSEO DE LAS CASAS REALES</t>
  </si>
  <si>
    <t>Calle Mercedes, Zona Colonial, Distrito Nacional</t>
  </si>
  <si>
    <t>18.475988,
-69.883205</t>
  </si>
  <si>
    <t>MUSEO DE LA FORTALEZA</t>
  </si>
  <si>
    <t>18.473397,
-69.881699</t>
  </si>
  <si>
    <t>SNIPs</t>
  </si>
  <si>
    <t>Proyectos</t>
  </si>
  <si>
    <t>TOTAL</t>
  </si>
  <si>
    <t>Aprobado por:</t>
  </si>
  <si>
    <r>
      <rPr>
        <b/>
        <sz val="14"/>
        <rFont val="Gill Sans MT"/>
        <family val="2"/>
      </rPr>
      <t>Ing. Henry González</t>
    </r>
    <r>
      <rPr>
        <sz val="11"/>
        <rFont val="Gill Sans MT"/>
        <family val="2"/>
      </rPr>
      <t xml:space="preserve">
Director de Planificación y Desarrollo</t>
    </r>
  </si>
  <si>
    <t>Construcción de un centro hospitalario de especialidades médicas con una extensión de 36,850.00 Mts² con capacidad para 325 camas para internamiento y que sumarán al sistema 30 camas de cuidados intensivos a la región Nordestana de las cuales 20 camas para cuidados intensivos para adultos y 10 neonatal y pediátrica.</t>
  </si>
  <si>
    <t>MEJORAMIENTO DE OBRAS PUBLICAS RESILIENTES PARA REDUCIR RIESGOS DE DESASTRES EN EL CONTEXTO DEL CAMBIO CLIMÁTICO A NIVEL NACIONAL</t>
  </si>
  <si>
    <t>Desarrollar soluciones definitivas de las obras de infraestructuras viales y de viviendas necesarias para el desenvolvimiento económico de manera sostenible y en el marco de obras resiliente y enmarcadas en la gestión de riesgo a desastre y el cambio climático.</t>
  </si>
  <si>
    <t>MEJORAMIENTO DE 100,000 VIVIENDAS EN LA REPÚBLICA DOMINICANA</t>
  </si>
  <si>
    <t>Mejoramiento y/o reconstrucción de las viviendas por componentes como son: techo, paredes, piso, puertas, ventanas o la ampliación de alguna habitación, así como la construcción total de la vivienda realizada en el mismo lugar donde se encontraba originalmente.</t>
  </si>
  <si>
    <t>952,716 personas residentes en las Provincias Monte Cristi, Puerto Plata, Espaillat y Duarte, quienes por su condición socioeconómica requieren de una especial atención así como aquellas que habitan en zonas vulnerables y son damnificadas de fenómenos naturales.</t>
  </si>
  <si>
    <t>100,000 familias de ingresos mínimos y en extrema pobreza, teniendo unas 317,000 personas favorecidas pertenecientes a este segmento poblacional a nivel nacional.</t>
  </si>
  <si>
    <t>CONSTRUCCIÓN DE UNIDAD TRAUMATOLOGICA Y DE EMERGENCIA EN EL HOSPITAL GENERAL NUESTRA SENORA DE LA ALTAGRACIA PROVINCIA LA ALTAGRACIA</t>
  </si>
  <si>
    <t>Sistema integral de urgencias compuesto por  unidad traumatológica, dotada del equipamiento necesario y con el personal entrenado para la correcta atención a las emergencias.</t>
  </si>
  <si>
    <t>CONSTRUCCIÓN UNIDAD TRAUMATOLOGICA Y DE EMERGENCIA EN HOSPITAL LUIS BOGAERT PROVINCIA VALVERDE</t>
  </si>
  <si>
    <t>Calle Juan XXIII esq. Calle José Ramón Payán #175, Hospital General y de Especialidades Nuestra Señora de La Altagracia, Municipio Higüey, Provincia La Altagracia</t>
  </si>
  <si>
    <t>18.619854,
-68.716974</t>
  </si>
  <si>
    <t>Calle Vega Alta #1, esquina Duarte, Hospital Regional Luís L. Bogaert, Municipio Santa Cruz de Mao, Provincia Valverde</t>
  </si>
  <si>
    <t>19.538953,
-71.081753</t>
  </si>
  <si>
    <t>250 pacientes (capacidad de atención máxima por día)</t>
  </si>
  <si>
    <t>HOSPITAL REGIONAL SAN VICENTE DE PAUL</t>
  </si>
  <si>
    <t>CONSTRUCCIÓN CIUDAD JUDICIAL MUNICIPIO SANTO DOMINGO OESTE, PROVINCIA SANTO DOMINGO</t>
  </si>
  <si>
    <t>Avenida Prolongación 27 de Febrero #100, Las Caobas, Municipio Santo Domingo Oeste, Provincia Santo Domingo</t>
  </si>
  <si>
    <t>18.480703,
-69.996224</t>
  </si>
  <si>
    <t>El proyecto consiste en la construcción de una Ciudad Judicial en Santo Domingo Oeste, en la cual se construirán, espacios para el Poder Judicial, el Ministerio Publico, la Defensa Publica y la Policía Nacional. Además, parqueos públicos.</t>
  </si>
  <si>
    <t>290,150 personas que requieren algún servicio judicial residentes en el Municipio Santo Domingo Oeste</t>
  </si>
  <si>
    <t>CONSTRUCCIÓN Y EQUIPAMIENTO DEL CENTRO DE DIAGNÓSTICO Y ATENCIÓN PRIMARIA EN MANOGUAYABO, MUNICIPIO SANTO DOMINGO OESTE, PROVINCIA SANTO DOMINGO</t>
  </si>
  <si>
    <t>Centro de Diagnóstico y Atención Primaria en la Ciudad Juan Bosch, Municipio Santo Domingo Este, Provincia Santo Domingo</t>
  </si>
  <si>
    <t>Ciudad Juan Bosch, Municipio Santo Domingo Este, Provincia Santo Domingo</t>
  </si>
  <si>
    <t>18.484721,
-69.751333</t>
  </si>
  <si>
    <t>Construcción de un (1) centro de salud del primer nivel de atención médica, con un área total de 748.00 Mts² de construcción. Contará con cinco (5) consultorios de las especialidades de medicina interna, pediatría, ginecología, psicología  y  odontología.  Además  de  área  de  información,  emergencias,  sala  de  espera, farmacia, salón de reuniones, baños comunes, área de almacén, área de consultas, área de vacunación, área de laboratorio, área de diagnósticos por imágenes.</t>
  </si>
  <si>
    <t>41,250 pacientes, que es la capacidad máxima de atenciones médicas que puede ofrecer por día.</t>
  </si>
  <si>
    <t>CONSTRUCCIÓN DE 250 VIVIENDAS EN LA PROVINCIA SAN PEDRO DE MACORÍS</t>
  </si>
  <si>
    <t>Construcción de 80 Apartamentos de 72.60m2.  Apartamentos con sala-comedor, cocina, tres habitaciones, baño, área de lavado, balcón y verja perimetral, dotados de los servicios básicos e infraestructura.</t>
  </si>
  <si>
    <t>80 familias de ingresos bajos, favoreciendo directamente a 400 personas residentes en los Municipios San José de Los Llanos y Ramón Santana.</t>
  </si>
  <si>
    <t>Programa: Cambio de Piso de Tierra por Piso de Cemento</t>
  </si>
  <si>
    <t>MEJORAMIENTO EN CAMBIO DE 25,000 PISOS DE TIERRA POR PISO DE CEMENTO A NIVEL NACIONAL</t>
  </si>
  <si>
    <t>Mejorar 25,000 viviendas mediante el cambio de piso tierra por piso de cemento a nivel nacional.</t>
  </si>
  <si>
    <t>25,000 familias de ingresos mínimos, favoreciendo directamente a 125,000 personas residentes en la República Dominicana, quienes por su condición socioeconómica requieren de una especial atención.</t>
  </si>
  <si>
    <t>Proyectos de edificaciones Religiosas</t>
  </si>
  <si>
    <t>CONSTRUCCIÓN EDIFICIO PARA HABITACIONES Y ESTRUCTURA DEL TECHO DE LA CANCHA DEL CEFIJUFA, MUNICIPIO SANTO DOMINGO ESTE.</t>
  </si>
  <si>
    <t>Autopista Juan Pablo II, Carretera Santo Domingo-Samaná, Municipio Santo Domingo Este, provincia Santo Domingo</t>
  </si>
  <si>
    <t>18.49429,
-69.729787</t>
  </si>
  <si>
    <t>Edificación con un área de construcción 2,775.30 Mts², constará con:
• Edifico de 60 habitaciones distribuidas en tres (3) niveles 
• Semisótano con capacidad para 200 personas
• Áreas Exteriores y Servicios 
• Auditorio en estructura 
• Baños interiores y exteriores
Y un techado de una cancha de Basketball  con un área de 1551.82 Mt².</t>
  </si>
  <si>
    <t>15,000 Habitantes del municipio de Santo Domingo Este, el 52% son mujeres y el 48% son hombres.</t>
  </si>
  <si>
    <t>CONSTRUCCIÓN IGLESIA EN MONTE GRANDE, PROVINCIA BARAHONA</t>
  </si>
  <si>
    <t>Poblado Montegrande, Municipio Santa Cruz de Barahona, Provincia Barahona</t>
  </si>
  <si>
    <t>Construcción de una iglesia con 262.40 mts²: gran salón, altar, sacristía, oficina del párroco, baño, campanario y jardinería.</t>
  </si>
  <si>
    <t>200 feligreses (capacidad máxima de plazas en la Parroquia)</t>
  </si>
  <si>
    <t>CONSTRUCCIÓN RESIDENCIA DE LA ARQUIDIÓCESIS, PROVINCIA SANTIAGO</t>
  </si>
  <si>
    <t>Sector El Papayo, Casas Sacerdotal de Matanza, Municipio Santiago de Los Caballeros, Provincia Santiago</t>
  </si>
  <si>
    <t>Construcción de una vivienda de 2 niveles, con 217.00Mts². 1erN: Sala, 1 comedor, 1 cocina, 1 taller, 2 habitaciones, baño común y terraza. 2do N: 1 habitación (principal), 1 biblioteca, 1 sala, 1 altar y 1 baño. Cuenta con una escalera de acceso, así como 1 ascensor con capacidad para 6 personas.</t>
  </si>
  <si>
    <t>3 personas (cantidad máxima de habitaciones disponibles)</t>
  </si>
  <si>
    <t>CONSTRUCCIÓN DE 80 VIVIENDAS EN EL SECTOR LOS RIOS, DISTRITO NACIONAL</t>
  </si>
  <si>
    <t>REPARACIÓN DEL HOGAR DE ANCIANOS SAN FRANCISCO DE ASÍS, DISTRITO NACIONAL</t>
  </si>
  <si>
    <t>Avenida Prolongación Independencia, KM 11, Distrito Nacional</t>
  </si>
  <si>
    <t>18,475309,
-69,813362</t>
  </si>
  <si>
    <t>Reparación de piso de hormigón y techo de aluzinc en área de lavandería. Se dará prioridad al parque que lo utilizan para actividades y recreación de los usuarios, se reforzará la seguridad perimetral reemplazando los alambres de trinchera, se van a reparar los techos ya que el problema de filtraciones es de gravedad y también se va a evaluar y reparar sistema de suministro y bombeo de agua.
También de vital importancia para mejorar la movilidad dentro del centro se van a reparar las aceras y contenes, se va a suministrar sistema contra incendio, pintar zonas afectadas por filtraciones y colocar rampas ya que la mayoría de sus usuarios usan sillas de ruedas.</t>
  </si>
  <si>
    <t>300 adultos mayores acogidos en el Hogar de Ancianos San Francisco de Asís</t>
  </si>
  <si>
    <t>REHABILITACIÓN CENTRO TECNOLÓGICO COMUNITARIO LOS LLANOS, PROVINCIA SAN PEDRO DE MACORÍS</t>
  </si>
  <si>
    <t>Calle Sánchez, Sector Rumbamba , Municipio San José de Los Llanos, Provincia San Pedro de Macorís</t>
  </si>
  <si>
    <t>18.619905,
-69.498410</t>
  </si>
  <si>
    <t>Terminación de muros y techos, colocación de pisos, pintura de paredes en general, tanto del interior como el exterior, la instalación de puertas y ventanas, instalaciones sanitarias, colocación de equipos, aparatos y accesorios sanitarios, instalaciones eléctricas y la construcción de una verja Frontal y un almacén de desalojo.</t>
  </si>
  <si>
    <t>7,715 Personas correspondiente a la edad de los niños, adolescentes y jóvenes que habitan el municipio de los Llanos</t>
  </si>
  <si>
    <t>CONSTRUCCIÓN DE 12 VIVIENDAS EN EL DISTRITO MUNICIPAL LAS LAGUNAS, PROVINCIA ESPAILLAT</t>
  </si>
  <si>
    <t>Distrito Municipal Las Lagunas, Provincia Espaillat</t>
  </si>
  <si>
    <t xml:space="preserve">Construcción de dos edificios de 6 apartamentos económicos de 3 niveles con 56Mts² de construcción, con sala-comedor, cocina, dos Habitaciones, baño, área de lavado y balcón, dotados también de los servicios de infraestructura tales como: electrificación externa, abastecimiento de agua potable y construcción de calle, parqueo y asfaltado. </t>
  </si>
  <si>
    <t>12 familias de ingresos
bajos equivalentes a 38 residentes en el Municipio Moca, Provincia Espaillat</t>
  </si>
  <si>
    <t>REHABILITACIÓN CASA DE LA CULTURA DE EL SEIBO, MUNICIPIO EL SEIBO, PROVINCIA EL SEIBO</t>
  </si>
  <si>
    <t>Proyectos incluidos por modificaciones presupuestarias</t>
  </si>
  <si>
    <t>NOTA:</t>
  </si>
  <si>
    <t>Programación de la Ejecución Física (meses)</t>
  </si>
  <si>
    <t>27,563 personas del Sub-Barrio de la Yuca en el Sector Los Ríos.</t>
  </si>
  <si>
    <t>Construcción de 12 Edificios tipo 3H, de 3 niveles con un total de 72 apartamentos de 65.00 mts², cada apartamento cuenta con 3 dormitorios sala, comedor, cocina, baño y área de lavado. Y 1 Edificio tipo 2H, de 4 niveles con un total de 8 apartamentos de 65.00 mts², cada apartamento cuenta con 2 dormitorios, sala, comedor, cocina, baño y área de lavado. Este proyecto contará además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</si>
  <si>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Avenida Manuela Diez, Municipio El Seibo, Provincia de El Seibo</t>
  </si>
  <si>
    <t>19,365 jóvenes y niños que utilizarían el espacio para su formación y actividades culturales.</t>
  </si>
  <si>
    <t>18.767472,
-69.037500</t>
  </si>
  <si>
    <t>Terminación de la construcción de la Casa de la Cultura de El Seibo. Este conjunto de edificaciones esta conformada de tres facilidades con un área total de 8,500.00 Mt²  dividida en: 
•Edificio Biblioteca y Escuela de Arte con un área de 83.24 Mt²
•Edificio Museo y Sala de Música  con un área de 115.30 Mt²
•Edificio Auditorio y Sótano con un área de 504.33 Mt²
En la parte exterior se acondicionarán las áreas verdes, dos (02) áreas de estacionamientos, una caseta de bomba, una caseta de basura, caseta de planta, una garita de seguridad y la verja perimetral.</t>
  </si>
  <si>
    <t>Sin definir</t>
  </si>
  <si>
    <t>Municipio Ramón Santana, Provincia San Pedro de Macorís</t>
  </si>
  <si>
    <t>Municipios San José de Los Llanos, Provincia San Pedro de Macorís</t>
  </si>
  <si>
    <t>CONSTRUCCIÓN DE 200 VIVIENDAS EN EL MUNICIPIO SAN FERNANDO DE MONTECRISTI, PROVINCIA MONTECRISTI</t>
  </si>
  <si>
    <t>El Bolsillo, Municipio Las Matas de Santa Cruz, Provincia Montecristi</t>
  </si>
  <si>
    <t>19.654387,
-71.506756</t>
  </si>
  <si>
    <t>Construcción de 42 Apartamentos de 72.60m2. Apartamentos Con sala-comedor, cocina, tres Habitaciones, baño, area de lavado, balcón, cancha parque recreativo y verja perimetral. Este proyecto cuenta también con los servicios básicos de infraestructura que incluyen agua potable, disposición de aguas servidas y planta de tratamiento, drenaje pluvial, electrificación exterior aérea y soterrada, calles, aceras, contenes, parqueos, peatonales y área verde.</t>
  </si>
  <si>
    <t>200 familias pertenecientes a sectores de ingresos bajos, beneficiando directamente a 700 personas residentes   en el Municipio San Fernando de Montecristi, Provincia Montecristi</t>
  </si>
  <si>
    <t>DESCRIPICÓN DE PROYECTOS MIVHED AÑO 2024</t>
  </si>
  <si>
    <t>CONSTRUCCIÓN DE 200 VIVIENDAS EN LA PROVINCIA SANTIAGO RODRÍGUEZ</t>
  </si>
  <si>
    <t>Carretera 31, Municipio San Ignacio de Sabaneta, Provincia Santiago Rodríguez</t>
  </si>
  <si>
    <t>19.492708,
-71.32706</t>
  </si>
  <si>
    <t>Construcción de 80 Apartamentos de 72.60m2. Apartamentos con sala-comedor, cocina, tres habitaciones, baño, area de lavado, balcón, cancha, parque recreativo y verja perimetral.</t>
  </si>
  <si>
    <t>80 familias de ingresos bajos, favoreciendo directamente a 400 personas residentes en el Municipio San Ignacio de Sabaneta, Provincia Santiago Rodríguez</t>
  </si>
  <si>
    <t>Presupuesto 2024</t>
  </si>
  <si>
    <t>CONSTRUCCIÓN DE 48 VIVIENDAS EN EL MUNICIPIO LAS MATAS DE FARFÁN, PROVINCIA SAN JUAN</t>
  </si>
  <si>
    <t>Carretera Sánchez, Municipio Las Matas de Farfán, Provincia San Juan</t>
  </si>
  <si>
    <t xml:space="preserve">18.8764485,
-71.5020869. </t>
  </si>
  <si>
    <t>Construcción de 48 viviendas de 38.00 Mts², con un área total de construcción 14,104.66 Mt², e incluirá unas áreas comunes para los residentes.</t>
  </si>
  <si>
    <t>192 Residentes en el Municipio Las Matas de Farfán</t>
  </si>
  <si>
    <t>Unidades programadas en el año</t>
  </si>
  <si>
    <t>REPARACIÓN DE 8 LOTES DE VIVIENDAS EN EL SECTOR INVIVIENDA, MUNICIPIO SANTO DOMINGO ESTE, PROVINCIA SANTO DOMINGO</t>
  </si>
  <si>
    <t>18.507360,
-69.818707</t>
  </si>
  <si>
    <t>a Avenida Charles De Gaulle, entre la Carretera De Mendoza y la Carretera Mella, Sector Invivienda, Municipio Santo Domingo Este, Provincia Santo Domingo</t>
  </si>
  <si>
    <t>9,280 Personas que componen las 1,856 familias beneficiarias, con una dependencia por familia de 5 integrantes.</t>
  </si>
  <si>
    <t>Reparación de 8 Lotes de Viviendas en Sector Invivienda, Municipio Santo Domingo Este, Provincia Santo Domingo, el cual busca dotar de viviendas reparadas a familias de escasos recursos y bajos ingresos que carecen de fondos para realizar dichas reparaciones. Las edificaciones cuentan con un área de 75 Mt² cada una. Detallados de siguiente manera: Balcón frontal, sala y comedor, cocina, dormitorio principal, baño común, dormitorio secundario con espacio para 2 camas y área de lavado en la zona de la cocina, ventanas laterales y frontales, jardines exteriores. Beneficiará de manera directa a 1,856 familias, que suman en total 9,280 personas. En total el area de construcción será de 139,200 Mt².</t>
  </si>
  <si>
    <t>Obra</t>
  </si>
  <si>
    <t>CONSTRUCCIÓN DE LA CIUDAD SANITARIA DR. LUIS E. AYBAR, DISTRITO NACIONAL</t>
  </si>
  <si>
    <t>Calle Federico Bermúdez, Sector Mejoramiento Social, Distrito Nacional</t>
  </si>
  <si>
    <t>18.493858,
-69.890643</t>
  </si>
  <si>
    <t>Construcción de una infraestructura de varios edificios que conformarán la nombra Ciudad Sanitaria Dr. Luis E. Aybar, que contará con: Hospital Materno-Infantil con 7 niveles; Consultas Externas con 7 niveles; Hospital Clínico Quirúrgico con 6 niveles (34,500 Mts² Aprox.); Edificio de Imágenes Diagnósticas de CECANOT con 5 niveles (4,848 Mts² Aprox.); Edificio para Patología forense y morgue de 2 niveles (366 Mts² Aprox.); Edificio para planta de tratamiento de desechos médicos sólidos; Edificio para el Centro de Monitoreo y Seguridad de 2 niveles (311 Mts² Aprox.); Estacionamiento Soterrado de 3 niveles con 836 parqueos (51,108 Mts² Aprox.); todas estas edificaciones constarán con los sistemas de instalaciones técnicas (sanitarias, eléctricas, mecánicas, gases médicos, contra incendios) de última generación en el ámbito constructivo y de edificaciones de salud; así también, la readecuación de accesos, circulación interna y paisajismo.</t>
  </si>
  <si>
    <t>600,000 habitantes beneficiados directamente con el proyecto</t>
  </si>
  <si>
    <t>Equipamiento</t>
  </si>
  <si>
    <t>Diseño</t>
  </si>
  <si>
    <t>RECONSTRUCCIÓN ZONA DE FACTURACIÓN HOSPITAL DR. ROBERT REID CABRAL, DISTRITO NACIONAL</t>
  </si>
  <si>
    <t>Avenida Independencia No. 2 esquina Abraham Lincoln, Distrito Nacional.</t>
  </si>
  <si>
    <t>18.45229,
-69.92385</t>
  </si>
  <si>
    <t>Reconstrucción general del área de facturación del Hospital Infantil Dr. Robert Reid Cabral. Serán instalados nuevos asientos, reconstruidos los baños, construidas mayor cantidad de ventanillas de caja, mejor iluminación, mejor ambientación, limpieza general y pintura.</t>
  </si>
  <si>
    <t>205,325 personas que facturan un servicio en el Hospital Robert Reid Cabral anualmente.</t>
  </si>
  <si>
    <t>AMPLIACIÓN  EDIFICIO ROGELIO LAMARCHE UASD, DISTRITO NACIONAL.</t>
  </si>
  <si>
    <t>Calle Paseo de los Médicos esquina Independencia, Zona Universitaria, Santo Domingo,  Distrito Nacional</t>
  </si>
  <si>
    <t>18.455204,
-69.921420</t>
  </si>
  <si>
    <t xml:space="preserve">Ampliación del Edificio Rogelio Lamarche de la Universidad Autónoma de Santo Domingo de la cual busca disponer de los espacios hábiles disponible que cuenta el centro para una mayor capacidad en la prestación de educación superior. Contará con 12 aulas por nivel, 4 baños distribuidos en los dos niveles, tendrá un salón de conferencia, un salón de profesores, 1 oficina, instalación de los equipos y mobiliario para el segundo nivel solamente. En el 1er nivel se trabajará con la Jardinería, Verja Perimetral, bancos de concretos alrededor de árboles, Remozamiento del parqueo, nuevos registros de aguas negras, remozamiento de los baños existentes del primer piso. reestructuración de la parte eléctrica. En ambos niveles se implementará un sistema de aire acondicionado con consolas. </t>
  </si>
  <si>
    <t>40,652 población de nuevos ingresos de la UASD anual</t>
  </si>
  <si>
    <t>REHABILITACIÓN CENTRO TECNOLÓGICO COMUNITARIO DE SAN RAFAEL DEL YUMA, PROVINCIA LA ALTAGRACIA</t>
  </si>
  <si>
    <t>Calle Herman Trejo, Sector La Gallera, Municipio San Rafael del Yuma, Provincia La
Altagracia</t>
  </si>
  <si>
    <t>18.427650,
-68.676716</t>
  </si>
  <si>
    <t>Terminación de Muros y Techos, Colocación de Pisos, Pintura de paredes en general, tanto del interior como el exterior, la Instalación de puertas y ventanas, Instalaciones sanitarias, Colocación de equipos, aparatos y accesorios sanitarios, Instalaciones eléctricas y la Limpieza general de la infraestructura.</t>
  </si>
  <si>
    <t>5,525 Personas correspondiente a la edad de los niños, adolescentes y jóvenes que habitan el Municipio San Rafael del Yuma</t>
  </si>
  <si>
    <t>CONSTRUCCIÓN DEL EDIFICIO MULTIUSOS DE LA UNIVERSIDAD CATÓLICA SANTO DOMINGO, DISTRITO NACIONAL</t>
  </si>
  <si>
    <t>Avenida Bolívar #902, Ensanche La Julia, Distrito Nacional</t>
  </si>
  <si>
    <t>18.462680,
-69.922567</t>
  </si>
  <si>
    <t>Construcción del Edificio Multiusos de la Universidad Católica Santo Domingo en el Distrito Nacional, con un área total de 2,141.00 Mt².</t>
  </si>
  <si>
    <t>6,350 empleados de la
cooperativa universitaria,
los docentes y estudiantes
de la Universidad Católica
Santo Domingo</t>
  </si>
  <si>
    <t>HUMANIZACIÓN DEL SISTEMA PENITENCIARIO DE LA REPÚBLICA DOMINICANA</t>
  </si>
  <si>
    <t>Elevar la calidad de los programas dirigidos a la reeducación de los internos,  los cuales se desarrollan en los Centros de Corrección y Rehabilitación, a través de la modernización de la infraestructura física y tecnológicas de estos recintos se pueden desarrollar de manera más adecuada las actividades formativas, técnicas, laborales recreativas, deportivas y terapéuticas que se requieren para el logro de los objetivos del sistema.</t>
  </si>
  <si>
    <t>Ampliación del CCR de San Pedro de Macorís</t>
  </si>
  <si>
    <t>Avenida Laureano Canto, Sector Villa Visan, Municipio San Pedro de Macorís, Provincia San Pedro de Macorís</t>
  </si>
  <si>
    <t>18.47002,
-69.30928</t>
  </si>
  <si>
    <t>1,118 personas privadas de libertad.</t>
  </si>
  <si>
    <t>Construcción CCR San Juan</t>
  </si>
  <si>
    <t>Carretera Sánchez, Distrito Municipal Pedro Corto, Municipio San Juan de La Maguana, Provincia San Juan</t>
  </si>
  <si>
    <t>18.846444,
-71.393222</t>
  </si>
  <si>
    <t>960 internos.</t>
  </si>
  <si>
    <t>CONSTRUCCIÓN DESTACAMENTO POLICIAL EL CAFÉ, MUNICIPIO SANTO DOMINGO OESTE, PROVINCIA SANTO DOMINGO</t>
  </si>
  <si>
    <t>Calle 1ra, Villas del Café, Sector Café de Herrera, Municipio Santo Domingo Oeste, Provincia Santo Domingo</t>
  </si>
  <si>
    <t>18.437942,
-69.998852</t>
  </si>
  <si>
    <t>Construcción de una edificación de dos niveles que contempla una cárcel para hombres y otra para mujeres, baños, depósito de armas, depósito de pruebas, oficina para el comandante, área de recepción, oficina comunitaria, oficina para investigaciones, cocina-comedor, dormitorios para los oficiales y alistados y una verja perimetral.</t>
  </si>
  <si>
    <t>31,921 residentes del Sector del Café de Herrera.</t>
  </si>
  <si>
    <t>Construcción edificio de 2 niveles para el Ministerio Publico</t>
  </si>
  <si>
    <t>Construccion oficina para la Defensa Publica</t>
  </si>
  <si>
    <t>Construcción parqueo exterior a cielo abierto</t>
  </si>
  <si>
    <t>Adquisición de Terreno para todas las edificaciones</t>
  </si>
  <si>
    <t>Construcción edificio de 7 niveles para el Poder Judicial</t>
  </si>
  <si>
    <t>Terreno</t>
  </si>
  <si>
    <t>MUSEO DE LAS ATARAZANAS REALES (0054)</t>
  </si>
  <si>
    <t>Calle La Atarazana, Zona Colonial, Distrito Nacional</t>
  </si>
  <si>
    <t>18.478133,
-69.883047</t>
  </si>
  <si>
    <t>ALCÁZAR DE COLON (0056)</t>
  </si>
  <si>
    <t>18.477568,
-69.882710</t>
  </si>
  <si>
    <t xml:space="preserve">RESTAURACIÓN CUBIERTAS MUSEO CASA DE TOSTADO, CIUDAD COLONIAL, DISTRITO NACIONAL	</t>
  </si>
  <si>
    <t>Calle Arzobispo Meriño, esquina Calle Padre Billini, Ciudad Colonial, Distrito Nacional</t>
  </si>
  <si>
    <t>18.471962,
-69.884253</t>
  </si>
  <si>
    <t>Restauración general de las instalaciones del Museo Casa de Tostado con la finalidad de elevar su valor cultural, específicamente la intervención de la cubierta (techo).</t>
  </si>
  <si>
    <t>68,200 visitante que recibe anualmente el museo.</t>
  </si>
  <si>
    <t>CONSTRUCCIÓN EDIFICIO PARA SALONES PARROQUIALES, PARROQUIA STELLA MARIS, MUNICIPIO SANTO DOMINGO ESTE</t>
  </si>
  <si>
    <t>Reparto Los Tres Ojos, Municipio Santo Domingo Este, Provincia Santo Domingo</t>
  </si>
  <si>
    <t>18.477486,
-69.831284</t>
  </si>
  <si>
    <t>Construcción de un edificio de tres niveles, área de construcción: 2,594.41 Mt². Primer nivel: dos salones A y B con escenarios, oficina pastoral, secretariado y cocina, baños exteriores (hombre y mujer). Segundo nivel: salón con escenario, cabina, sacristía con baño. Tercer nivel:  tres salones y baños (hombre y mujer).</t>
  </si>
  <si>
    <t>1,000 feligreses y personas que integran la comunidad</t>
  </si>
  <si>
    <t>CONSTRUCCIÓN DE TEMPLOS, CASAS CURIALES Y OFICINAS PARROQUIALES, PROVINCIA SANTO DOMINGO</t>
  </si>
  <si>
    <t>Avenida Hermanas Mirabal No.55 Sector Santa Cruz, Barrio Villa Mella, Municipio Santo Domingo Este</t>
  </si>
  <si>
    <t>Construcción de 13 iglesias tipos de 410 Mt² c/u y 1 convento de 310.60Mt², desarrollados en diferentes terrenos de la Provincia Santo Domingo.</t>
  </si>
  <si>
    <t>512 feligreses por templo (capacidad máxima de plazas por templo)</t>
  </si>
  <si>
    <t>CONSTRUCCIÓN TEMPLOS, CASAS CURIALES Y OFICINAS PARROQUIALES, PROVINCIA MONTE PLATA</t>
  </si>
  <si>
    <t>Templo, Casa Parroquial y Salón Parroquial “San José Esposo de la Virgen”, Majagual, Monte Plata.</t>
  </si>
  <si>
    <t>Majagual, Municipio Sabana Grande Boyá, Provincia Monte Plata.</t>
  </si>
  <si>
    <t>Construcción de 3 iglesias tipos de 410 Mt² c/u, desarrollados en diferentes terrenos de la Provincia Santo Domingo.</t>
  </si>
  <si>
    <t>Templo Parroquial “Cristo Rey del Universo”, Los Botados, Yamasá.</t>
  </si>
  <si>
    <t>Localidad de Los Botados, Municipio Yamasá, Provincia Monte Plata</t>
  </si>
  <si>
    <t>REMODELACIÓN CENTRO DE CONVENCIONES Y EVANGELIZACIÓN MONSEÑOR REYNALDO CONNORS, MUNICIPIO SAN JUAN DE LA MAGUANA, PROVINCIA SAN JUAN</t>
  </si>
  <si>
    <t>Calle San Juan Bautista # 42, Municipio San Juan de la Maguana, Provincia San Juan</t>
  </si>
  <si>
    <t>18.805429,
-71.225790</t>
  </si>
  <si>
    <t>Terminación de la obra inconclusa, la cual consisten en el mejoramiento de los
pisos, escalinatas, baños, aparatos sanitarios, puertas y ventanas, puertas corredizas, iluminación eléctrica y
electricidad en general al igual que todo lo relacionado a la climatización de los módulos administrativos.</t>
  </si>
  <si>
    <t>26,435 visitantes de la Diócesis de San Juan, estudiantes del Colegio Padre Guido Gildea y demás jóvenes de las comunidades aledañas, se estiman que el 20% de la población residente en la zona serán impactadas con el proyecto</t>
  </si>
  <si>
    <t>Convento Santísima Trinidad o del Amor Trinitario, Mata San Juan, SDN</t>
  </si>
  <si>
    <t>Parroquia Nuestra Señora de Fátima, Urb. Máximo Gómez, SDN</t>
  </si>
  <si>
    <t>Parroquia San Bartolomé Apóstol, Mejoramiento Social, DN</t>
  </si>
  <si>
    <t>Parroquia San Francisco de Asís, Villa Mella, SDN</t>
  </si>
  <si>
    <t>Parroquia Corpus Christi, Los Prados de San Luis, SDE</t>
  </si>
  <si>
    <t>Parroquia Divina Misericordia, Guarícano, SDN</t>
  </si>
  <si>
    <t>Parroquia San Juan XXIII, Sector Arroyo Hondo, DN</t>
  </si>
  <si>
    <t>Parroquia Divina Misericordia, Arroyo Hondo, Los Jardines-Claret, DN.</t>
  </si>
  <si>
    <t>Parroquia Divino Niño Jesús, Mi Sueño Segundo, SDE</t>
  </si>
  <si>
    <t>Parroquia Santa Cruz, Villa Mella, SDE</t>
  </si>
  <si>
    <t>Parroquia Nuestra Señora del Rosario, Sector Zeuta, Villa Mella.</t>
  </si>
  <si>
    <t>Parroquia San Arnulfo Romero, SDE</t>
  </si>
  <si>
    <t>Parroquia San Juan Pablo ll, La Caleta, SDE</t>
  </si>
  <si>
    <t>Parroquia San Juan XXIII, El Colosal y Las Praderas, SDE</t>
  </si>
  <si>
    <t>Calle Toribio Montaño, Sector Mata San Juan, Municipio Santo Domingo Norte</t>
  </si>
  <si>
    <t>Calle General Modesto Díaz esquina Marcos Rosario, Urbanización Máximo Gomez, Sector Villa Mella, Municipio Santo Domingo Norte</t>
  </si>
  <si>
    <t>Calle Juan Evangelista Jiménez No.74, Barrio Mejoramiento Social, Distrito Nacional</t>
  </si>
  <si>
    <t>Calle Prolongación No.28, Sector Mata Los Indios, Villa Mella, Municipio Santo Domingo Norte</t>
  </si>
  <si>
    <t>Calle Pedro Alejandro Pina No. 2, Urbanización Los Prados de San Luis, Municipio Santo Domingo Este</t>
  </si>
  <si>
    <t>Calle 10 esquina 9, Sector Mirador Norte, Barrio Guarícano, Municipio Santo Domingo Norte</t>
  </si>
  <si>
    <t>Calle Sender No.15, Los Alpes IV, frente al Residencial Colonial, Sector Arroyo Hondo II, Distrito Nacional</t>
  </si>
  <si>
    <t>Calle Euclides Morillo No. 69 al lado de la UNPHU, Sector Arroyo Hondo, Distrito Nacional</t>
  </si>
  <si>
    <t>Calle No. 47, frente al Play Bello Campo,Sector Mi Sueño Segundo, Municipio Santo Domingo Este</t>
  </si>
  <si>
    <t>Calle Principal, Sector Zeuta, Barrio Altos de Sabana Perdida, Sabana Perdida, Municipio Santo Domingo Norte</t>
  </si>
  <si>
    <t>Manzana 23, al lado de la Escuela Japón, Sector Villa Liberación, Municipio Santo Domingo Este</t>
  </si>
  <si>
    <t>Calle Principal, Barrio La Caleta, Municipio Santo Domingo Este</t>
  </si>
  <si>
    <t>Sector Los Alpes IV, Municipio Santo Domingo Este</t>
  </si>
  <si>
    <t>Templo Parroquial “Nuestra Señora de la Altagracia”, Gonzalo, Sabana Grande de Boya.</t>
  </si>
  <si>
    <t>Distrito Municipal Gonzalo, Municipio Sabana Grande de Boyá, Provincia de Monte Plata.</t>
  </si>
  <si>
    <t xml:space="preserve">CONSTRUCCIÓN ESTADIO DE BASEBALL BEBECITO DEL VILLAR, BONAO, PROV. MONSEÑOR NOUEL	</t>
  </si>
  <si>
    <t>Calle Jaragua esquina Calle Privada, Ensanche Libertad, Bonao, Provincia Monseñor Nouel</t>
  </si>
  <si>
    <t>18.931860,
-70.397257</t>
  </si>
  <si>
    <t>Construcción de un (1) estadio de baseball en el Municipio Bonao de la Provincia Monseñor Nouel, con un área de construcción de 14,506.10 Mts²</t>
  </si>
  <si>
    <t>7,520 jóvenes (Edad: 8 a 21 años) que están inscritos en ligas de béisbol privadas/públicas.</t>
  </si>
  <si>
    <t>REPARACIÓN TECHO HIPÓDROMO V CENTENARIO, MUNICIPIO SANTO DOMINGO ESTE, PROVINCIA SANTO DOMINGO</t>
  </si>
  <si>
    <t>Km14 Autopista Las Américas, Santo Domingo Este</t>
  </si>
  <si>
    <t>18.478811,
-69.774656</t>
  </si>
  <si>
    <t>Reparación general del techo del Hipódromo V Centenario: desmonte de los techos de aluzinc deteriorados y sustitución por aluzinc nuevos (4,779.50 Mt² de Aluzinc).</t>
  </si>
  <si>
    <t>25,150 personas correspondientes a la población amante de las carreras, los empleados del hipódromo y empleados indirectos de las actividades hípicas.</t>
  </si>
  <si>
    <t>RECONSTRUCCIÓN DEL ESTADIO DE BEISBOL CRISTO REDENTOR EN EL SECTOR LOS GIRASOLES, DISTRITO NACIONAL</t>
  </si>
  <si>
    <t>Av. Monumental próximo a la calle 2 del Sector Los Girasoles del Distrito Nacional</t>
  </si>
  <si>
    <t>18.51525,
-69.986666</t>
  </si>
  <si>
    <t>Remodelación completa de sus instalaciones con un área de construcción de 5,650.00 Mts²</t>
  </si>
  <si>
    <t>1,250 Jóvenes que están inscritos en ligas de béisbol privadas/públicas.</t>
  </si>
  <si>
    <t>Proyecto concluido y entregado.
Abril 2023</t>
  </si>
  <si>
    <t>Obra Terminada</t>
  </si>
  <si>
    <t>Proyecto concluido y entregado.
Agosto 2023</t>
  </si>
  <si>
    <t>Proyecto concluido y entregado.
Febrero 2023</t>
  </si>
  <si>
    <t>Proyecto concluido y entregado.
Mayo 2023</t>
  </si>
  <si>
    <t>Proyecto concluido y entregado.
Junio 2023</t>
  </si>
  <si>
    <t>Proyecto concluido y entregado.
Diciembre 2023</t>
  </si>
  <si>
    <t>Proyecto concluido y entregado.
Noviembre 2023</t>
  </si>
  <si>
    <t>Equipamiento completado</t>
  </si>
  <si>
    <t>Proyecto concluido y entregado.
Octubre 2023</t>
  </si>
  <si>
    <t>Proyectos Planificados en el PAI-2024-MIVHED</t>
  </si>
  <si>
    <t>Proyecto concluido: Junio 2023</t>
  </si>
  <si>
    <t>Proyecto concluido: Octubre 2023</t>
  </si>
  <si>
    <t>Diseño Terminado</t>
  </si>
  <si>
    <t>Proyecto concluido y entregado.
Septiembre 2023</t>
  </si>
  <si>
    <t>Proyecto concluido y entregado.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</si>
</sst>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mmmm\ yyyy"/>
  </numFmts>
  <fonts count="19" x14ac:knownFonts="1">
    <font>
      <sz val="11"/>
      <color theme="1"/>
      <name val="Calibri"/>
      <family val="2"/>
      <scheme val="minor"/>
    </font>
    <font>
      <b/>
      <sz val="12"/>
      <color theme="1"/>
      <name val="Gill Sans MT"/>
      <family val="2"/>
    </font>
    <font>
      <sz val="11"/>
      <name val="Gill Sans MT"/>
      <family val="2"/>
    </font>
    <font>
      <sz val="11"/>
      <color theme="1"/>
      <name val="Calibri"/>
      <family val="2"/>
      <scheme val="minor"/>
    </font>
    <font>
      <sz val="11"/>
      <color theme="1"/>
      <name val="Gill Sans MT"/>
      <family val="2"/>
    </font>
    <font>
      <sz val="8"/>
      <name val="Calibri"/>
      <family val="2"/>
      <scheme val="minor"/>
    </font>
    <font>
      <b/>
      <sz val="16"/>
      <color theme="1"/>
      <name val="Gill Sans MT"/>
      <family val="2"/>
    </font>
    <font>
      <b/>
      <sz val="20"/>
      <color theme="1"/>
      <name val="Gill Sans MT"/>
      <family val="2"/>
    </font>
    <font>
      <sz val="14"/>
      <color theme="1"/>
      <name val="Gill Sans MT"/>
      <family val="2"/>
    </font>
    <font>
      <b/>
      <sz val="14"/>
      <color theme="1"/>
      <name val="Gill Sans MT"/>
      <family val="2"/>
    </font>
    <font>
      <b/>
      <sz val="14"/>
      <color theme="0"/>
      <name val="Gill Sans MT"/>
      <family val="2"/>
    </font>
    <font>
      <b/>
      <sz val="11"/>
      <color theme="1"/>
      <name val="Gill Sans MT"/>
      <family val="2"/>
    </font>
    <font>
      <b/>
      <sz val="11"/>
      <name val="Gill Sans MT"/>
      <family val="2"/>
    </font>
    <font>
      <b/>
      <sz val="12"/>
      <name val="Gill Sans MT"/>
      <family val="2"/>
    </font>
    <font>
      <b/>
      <sz val="14"/>
      <name val="Gill Sans MT"/>
      <family val="2"/>
    </font>
    <font>
      <sz val="14"/>
      <name val="Gill Sans MT"/>
      <family val="2"/>
    </font>
    <font>
      <b/>
      <sz val="22"/>
      <color theme="1"/>
      <name val="Gill Sans MT"/>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hair">
        <color theme="0"/>
      </right>
      <top style="thin">
        <color theme="0"/>
      </top>
      <bottom style="medium">
        <color auto="1"/>
      </bottom>
      <diagonal/>
    </border>
    <border>
      <left style="hair">
        <color theme="0"/>
      </left>
      <right/>
      <top style="thin">
        <color theme="0"/>
      </top>
      <bottom style="medium">
        <color auto="1"/>
      </bottom>
      <diagonal/>
    </border>
    <border>
      <left style="hair">
        <color theme="0"/>
      </left>
      <right style="hair">
        <color theme="0"/>
      </right>
      <top style="thin">
        <color theme="0"/>
      </top>
      <bottom style="medium">
        <color auto="1"/>
      </bottom>
      <diagonal/>
    </border>
    <border>
      <left/>
      <right style="hair">
        <color theme="0"/>
      </right>
      <top style="thin">
        <color theme="0"/>
      </top>
      <bottom style="medium">
        <color auto="1"/>
      </bottom>
      <diagonal/>
    </border>
    <border>
      <left style="hair">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thin">
        <color theme="0"/>
      </left>
      <right/>
      <top style="medium">
        <color auto="1"/>
      </top>
      <bottom/>
      <diagonal/>
    </border>
    <border>
      <left/>
      <right style="thin">
        <color theme="0"/>
      </right>
      <top style="medium">
        <color auto="1"/>
      </top>
      <bottom/>
      <diagonal/>
    </border>
    <border>
      <left style="thin">
        <color theme="0"/>
      </left>
      <right/>
      <top/>
      <bottom style="medium">
        <color auto="1"/>
      </bottom>
      <diagonal/>
    </border>
    <border>
      <left/>
      <right style="thin">
        <color theme="0"/>
      </right>
      <top/>
      <bottom style="medium">
        <color auto="1"/>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356">
    <xf numFmtId="0" fontId="0" fillId="0" borderId="0" xfId="0"/>
    <xf numFmtId="0" fontId="2" fillId="0" borderId="2" xfId="0" applyFont="1" applyBorder="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164" fontId="4" fillId="0" borderId="0" xfId="1" applyFont="1" applyFill="1" applyAlignment="1">
      <alignment horizontal="center" vertical="center"/>
    </xf>
    <xf numFmtId="164" fontId="4" fillId="0" borderId="1" xfId="1" applyFont="1" applyFill="1" applyBorder="1" applyAlignment="1">
      <alignment horizontal="center" vertical="center" wrapText="1"/>
    </xf>
    <xf numFmtId="0" fontId="9" fillId="0" borderId="0" xfId="0" applyFont="1" applyAlignment="1">
      <alignment vertical="center"/>
    </xf>
    <xf numFmtId="0" fontId="9" fillId="4" borderId="0" xfId="0" applyFont="1" applyFill="1" applyAlignment="1">
      <alignment vertical="center"/>
    </xf>
    <xf numFmtId="0" fontId="11" fillId="0" borderId="0" xfId="0" applyFont="1" applyAlignment="1">
      <alignment horizontal="center" vertical="center"/>
    </xf>
    <xf numFmtId="164" fontId="2" fillId="0" borderId="1" xfId="1" applyFont="1" applyFill="1" applyBorder="1" applyAlignment="1">
      <alignment horizontal="center" vertical="center"/>
    </xf>
    <xf numFmtId="164" fontId="2" fillId="0" borderId="2" xfId="1" applyFont="1" applyFill="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left" vertical="center" wrapText="1"/>
    </xf>
    <xf numFmtId="164"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0" xfId="0" applyFont="1" applyFill="1" applyAlignment="1">
      <alignment vertical="center"/>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164" fontId="2" fillId="0" borderId="0" xfId="1" applyFont="1" applyFill="1" applyAlignment="1">
      <alignment horizontal="center" vertical="center"/>
    </xf>
    <xf numFmtId="0" fontId="2" fillId="0" borderId="0" xfId="0" applyFont="1" applyAlignment="1">
      <alignment horizontal="center" vertical="center"/>
    </xf>
    <xf numFmtId="164" fontId="2" fillId="0" borderId="3" xfId="1" applyFont="1" applyFill="1" applyBorder="1" applyAlignment="1">
      <alignment horizontal="center" vertical="center" wrapText="1"/>
    </xf>
    <xf numFmtId="164" fontId="13" fillId="0" borderId="0" xfId="1" applyFont="1" applyFill="1" applyAlignment="1">
      <alignment horizontal="center" vertical="center"/>
    </xf>
    <xf numFmtId="0" fontId="2" fillId="0" borderId="2"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3" fontId="2" fillId="0" borderId="0" xfId="3" applyNumberFormat="1" applyFont="1" applyFill="1" applyAlignment="1">
      <alignment horizontal="center" vertical="center"/>
    </xf>
    <xf numFmtId="3" fontId="4" fillId="0" borderId="0" xfId="3" applyNumberFormat="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164" fontId="10" fillId="6" borderId="1" xfId="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vertical="center" wrapText="1"/>
    </xf>
    <xf numFmtId="0" fontId="15" fillId="0" borderId="0" xfId="0" applyFont="1" applyAlignment="1">
      <alignment vertical="center"/>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3" borderId="5" xfId="0" applyFont="1" applyFill="1" applyBorder="1" applyAlignment="1">
      <alignment horizontal="center" vertical="center" wrapText="1"/>
    </xf>
    <xf numFmtId="0" fontId="10" fillId="0" borderId="4" xfId="0" applyFont="1" applyBorder="1" applyAlignment="1">
      <alignment horizontal="center" vertical="center" wrapText="1"/>
    </xf>
    <xf numFmtId="14" fontId="1" fillId="0" borderId="0" xfId="3" applyNumberFormat="1" applyFont="1" applyAlignment="1">
      <alignment vertical="center"/>
    </xf>
    <xf numFmtId="164" fontId="1" fillId="3" borderId="5" xfId="1" applyFont="1" applyFill="1" applyBorder="1" applyAlignment="1">
      <alignment vertical="center" wrapText="1"/>
    </xf>
    <xf numFmtId="164" fontId="2" fillId="0" borderId="1" xfId="1" applyFont="1" applyFill="1" applyBorder="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2" fillId="0" borderId="4" xfId="0" applyFont="1" applyBorder="1" applyAlignment="1">
      <alignment horizontal="center" vertical="center"/>
    </xf>
    <xf numFmtId="0" fontId="1" fillId="3" borderId="5" xfId="0" applyFont="1" applyFill="1" applyBorder="1" applyAlignment="1">
      <alignment horizontal="left" vertical="center" wrapText="1"/>
    </xf>
    <xf numFmtId="0" fontId="12" fillId="8" borderId="0" xfId="0" applyFont="1" applyFill="1" applyAlignment="1">
      <alignment horizontal="center" vertical="center"/>
    </xf>
    <xf numFmtId="164" fontId="2" fillId="0" borderId="0" xfId="1" applyFont="1" applyFill="1" applyBorder="1" applyAlignment="1">
      <alignment horizontal="center" vertical="center"/>
    </xf>
    <xf numFmtId="0" fontId="11"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0" xfId="0" applyFont="1" applyFill="1" applyAlignment="1">
      <alignment horizontal="center" vertical="center"/>
    </xf>
    <xf numFmtId="164" fontId="10" fillId="0" borderId="4" xfId="1" applyFont="1" applyFill="1" applyBorder="1" applyAlignment="1">
      <alignment horizontal="center" vertical="center"/>
    </xf>
    <xf numFmtId="164" fontId="10" fillId="0" borderId="5" xfId="1" applyFont="1" applyFill="1" applyBorder="1" applyAlignment="1">
      <alignment horizontal="center" vertical="center"/>
    </xf>
    <xf numFmtId="0" fontId="8" fillId="0" borderId="0" xfId="0" applyFont="1" applyAlignment="1">
      <alignment horizontal="center" vertical="center"/>
    </xf>
    <xf numFmtId="164" fontId="2" fillId="7" borderId="11" xfId="1" applyFont="1" applyFill="1" applyBorder="1" applyAlignment="1">
      <alignment vertical="center" wrapText="1"/>
    </xf>
    <xf numFmtId="164" fontId="2" fillId="7" borderId="12" xfId="1" applyFont="1" applyFill="1" applyBorder="1" applyAlignment="1">
      <alignment vertical="center" wrapText="1"/>
    </xf>
    <xf numFmtId="164" fontId="2" fillId="0" borderId="12" xfId="1" applyFont="1" applyFill="1" applyBorder="1" applyAlignment="1">
      <alignment vertical="center" wrapText="1"/>
    </xf>
    <xf numFmtId="164" fontId="2" fillId="0" borderId="13" xfId="1" applyFont="1" applyFill="1" applyBorder="1" applyAlignment="1">
      <alignment vertical="center" wrapText="1"/>
    </xf>
    <xf numFmtId="164" fontId="2" fillId="7" borderId="11" xfId="1" applyFont="1" applyFill="1" applyBorder="1" applyAlignment="1">
      <alignment horizontal="center" vertical="center" wrapText="1"/>
    </xf>
    <xf numFmtId="164" fontId="2" fillId="7" borderId="12" xfId="1" applyFont="1" applyFill="1" applyBorder="1" applyAlignment="1">
      <alignment horizontal="center" vertical="center" wrapText="1"/>
    </xf>
    <xf numFmtId="164" fontId="2" fillId="0" borderId="12" xfId="1" applyFont="1" applyFill="1" applyBorder="1" applyAlignment="1">
      <alignment horizontal="center" vertical="center" wrapText="1"/>
    </xf>
    <xf numFmtId="164" fontId="2" fillId="0" borderId="13" xfId="1" applyFont="1" applyFill="1" applyBorder="1" applyAlignment="1">
      <alignment horizontal="center" vertical="center" wrapText="1"/>
    </xf>
    <xf numFmtId="164" fontId="2" fillId="7" borderId="13" xfId="1" applyFont="1" applyFill="1" applyBorder="1" applyAlignment="1">
      <alignment horizontal="center" vertical="center" wrapText="1"/>
    </xf>
    <xf numFmtId="164" fontId="4" fillId="7" borderId="11" xfId="1" applyFont="1" applyFill="1" applyBorder="1" applyAlignment="1">
      <alignment horizontal="center" vertical="center" wrapText="1"/>
    </xf>
    <xf numFmtId="164" fontId="4" fillId="7" borderId="12" xfId="1" applyFont="1" applyFill="1" applyBorder="1" applyAlignment="1">
      <alignment horizontal="center" vertical="center" wrapText="1"/>
    </xf>
    <xf numFmtId="164" fontId="4" fillId="7" borderId="13" xfId="1" applyFont="1" applyFill="1" applyBorder="1" applyAlignment="1">
      <alignment horizontal="center" vertical="center" wrapText="1"/>
    </xf>
    <xf numFmtId="164" fontId="2" fillId="7" borderId="11" xfId="1" applyFont="1" applyFill="1" applyBorder="1" applyAlignment="1">
      <alignment horizontal="center" vertical="center"/>
    </xf>
    <xf numFmtId="164" fontId="2" fillId="7" borderId="12" xfId="1" applyFont="1" applyFill="1" applyBorder="1" applyAlignment="1">
      <alignment horizontal="center" vertical="center"/>
    </xf>
    <xf numFmtId="164" fontId="2" fillId="0" borderId="12" xfId="1" applyFont="1" applyFill="1" applyBorder="1" applyAlignment="1">
      <alignment horizontal="center" vertical="center"/>
    </xf>
    <xf numFmtId="164" fontId="2" fillId="0" borderId="13" xfId="1" applyFont="1" applyFill="1" applyBorder="1" applyAlignment="1">
      <alignment horizontal="center" vertical="center"/>
    </xf>
    <xf numFmtId="164" fontId="2" fillId="7" borderId="13" xfId="1" applyFont="1" applyFill="1" applyBorder="1" applyAlignment="1">
      <alignment horizontal="center" vertical="center"/>
    </xf>
    <xf numFmtId="166" fontId="4" fillId="0" borderId="1" xfId="0" applyNumberFormat="1" applyFont="1" applyBorder="1" applyAlignment="1">
      <alignment horizontal="center" vertical="center"/>
    </xf>
    <xf numFmtId="166" fontId="4" fillId="0" borderId="0" xfId="0" applyNumberFormat="1" applyFont="1" applyAlignment="1">
      <alignment horizontal="center" vertical="center"/>
    </xf>
    <xf numFmtId="166" fontId="1" fillId="3" borderId="6" xfId="0" applyNumberFormat="1" applyFont="1" applyFill="1" applyBorder="1" applyAlignment="1">
      <alignment vertical="center" wrapText="1"/>
    </xf>
    <xf numFmtId="166" fontId="4" fillId="0" borderId="1" xfId="0" quotePrefix="1" applyNumberFormat="1" applyFont="1" applyBorder="1" applyAlignment="1">
      <alignment horizontal="center" vertical="center"/>
    </xf>
    <xf numFmtId="166" fontId="2" fillId="0" borderId="1" xfId="0" applyNumberFormat="1" applyFont="1" applyBorder="1" applyAlignment="1">
      <alignment horizontal="center" vertical="center"/>
    </xf>
    <xf numFmtId="166" fontId="10" fillId="0" borderId="6" xfId="0" applyNumberFormat="1" applyFont="1" applyBorder="1" applyAlignment="1">
      <alignment horizontal="center" vertical="center"/>
    </xf>
    <xf numFmtId="166" fontId="2" fillId="0" borderId="0" xfId="0" applyNumberFormat="1" applyFont="1" applyAlignment="1">
      <alignment horizontal="center" vertical="center"/>
    </xf>
    <xf numFmtId="164" fontId="10" fillId="5" borderId="15" xfId="1" applyFont="1" applyFill="1" applyBorder="1" applyAlignment="1">
      <alignment horizontal="center" vertical="center" wrapText="1"/>
    </xf>
    <xf numFmtId="0" fontId="10" fillId="6" borderId="18" xfId="0" applyFont="1" applyFill="1" applyBorder="1" applyAlignment="1">
      <alignment horizontal="center" vertical="center" wrapText="1"/>
    </xf>
    <xf numFmtId="164" fontId="10" fillId="6" borderId="18" xfId="1" applyFont="1" applyFill="1" applyBorder="1" applyAlignment="1">
      <alignment horizontal="center" vertical="center" wrapText="1"/>
    </xf>
    <xf numFmtId="1" fontId="10" fillId="6" borderId="19" xfId="3" applyNumberFormat="1" applyFont="1" applyFill="1" applyBorder="1" applyAlignment="1">
      <alignment horizontal="center" vertical="center" wrapText="1"/>
    </xf>
    <xf numFmtId="1" fontId="10" fillId="6" borderId="20" xfId="3" applyNumberFormat="1" applyFont="1" applyFill="1" applyBorder="1" applyAlignment="1">
      <alignment horizontal="center" vertical="center" wrapText="1"/>
    </xf>
    <xf numFmtId="1" fontId="10" fillId="6" borderId="21" xfId="3" applyNumberFormat="1" applyFont="1" applyFill="1" applyBorder="1" applyAlignment="1">
      <alignment horizontal="center" vertical="center" wrapText="1"/>
    </xf>
    <xf numFmtId="1" fontId="10" fillId="6" borderId="22" xfId="3" applyNumberFormat="1" applyFont="1" applyFill="1" applyBorder="1" applyAlignment="1">
      <alignment horizontal="center" vertical="center" wrapText="1"/>
    </xf>
    <xf numFmtId="1" fontId="10" fillId="6" borderId="23" xfId="3" applyNumberFormat="1" applyFont="1" applyFill="1" applyBorder="1" applyAlignment="1">
      <alignment horizontal="center" vertical="center" wrapText="1"/>
    </xf>
    <xf numFmtId="3" fontId="2" fillId="0" borderId="0"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3" applyNumberFormat="1" applyFont="1" applyFill="1" applyBorder="1" applyAlignment="1">
      <alignment horizontal="center" vertical="center" wrapText="1"/>
    </xf>
    <xf numFmtId="164" fontId="10" fillId="0" borderId="0" xfId="1" applyFont="1" applyFill="1" applyBorder="1" applyAlignment="1">
      <alignment horizontal="center" vertical="center" wrapText="1"/>
    </xf>
    <xf numFmtId="1" fontId="10" fillId="0" borderId="0" xfId="3" applyNumberFormat="1" applyFont="1" applyFill="1" applyBorder="1" applyAlignment="1">
      <alignment horizontal="center" vertical="center" wrapText="1"/>
    </xf>
    <xf numFmtId="166" fontId="10" fillId="0" borderId="0" xfId="2" applyNumberFormat="1" applyFont="1" applyFill="1" applyBorder="1" applyAlignment="1">
      <alignment horizontal="center" vertical="center" wrapText="1"/>
    </xf>
    <xf numFmtId="14" fontId="1" fillId="0" borderId="0" xfId="3" applyNumberFormat="1" applyFont="1" applyFill="1" applyAlignment="1">
      <alignment vertical="center"/>
    </xf>
    <xf numFmtId="0" fontId="6" fillId="0" borderId="0" xfId="0" applyFont="1" applyAlignment="1">
      <alignment vertical="center"/>
    </xf>
    <xf numFmtId="0" fontId="2" fillId="0" borderId="2" xfId="0" applyFont="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1" fillId="9" borderId="3" xfId="0" applyFont="1" applyFill="1" applyBorder="1" applyAlignment="1">
      <alignment horizontal="center" vertical="center"/>
    </xf>
    <xf numFmtId="164" fontId="4" fillId="0" borderId="4" xfId="1" applyFont="1" applyFill="1" applyBorder="1" applyAlignment="1">
      <alignment vertical="center"/>
    </xf>
    <xf numFmtId="0" fontId="2" fillId="0" borderId="29" xfId="0" applyFont="1" applyBorder="1" applyAlignment="1">
      <alignment horizontal="left" vertical="center" wrapText="1"/>
    </xf>
    <xf numFmtId="0" fontId="2" fillId="0" borderId="33" xfId="0" applyFont="1" applyBorder="1" applyAlignment="1">
      <alignment horizontal="left" vertical="center" wrapText="1"/>
    </xf>
    <xf numFmtId="0" fontId="2" fillId="0" borderId="4"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center" vertical="center" wrapText="1"/>
    </xf>
    <xf numFmtId="0" fontId="2" fillId="0" borderId="10"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9" xfId="0" applyFont="1" applyBorder="1" applyAlignment="1">
      <alignment horizontal="center" vertical="center" wrapText="1"/>
    </xf>
    <xf numFmtId="164" fontId="2" fillId="0" borderId="8" xfId="1" applyFont="1" applyFill="1" applyBorder="1" applyAlignment="1">
      <alignment horizontal="center" vertical="center" wrapText="1"/>
    </xf>
    <xf numFmtId="0" fontId="2" fillId="0" borderId="29" xfId="0" applyFont="1" applyBorder="1" applyAlignment="1">
      <alignment horizontal="center" vertical="center" wrapText="1"/>
    </xf>
    <xf numFmtId="164" fontId="2" fillId="0" borderId="29" xfId="1" applyFont="1" applyFill="1" applyBorder="1" applyAlignment="1">
      <alignment horizontal="center" vertical="center" wrapText="1"/>
    </xf>
    <xf numFmtId="0" fontId="2" fillId="0" borderId="33" xfId="0" applyFont="1" applyBorder="1" applyAlignment="1">
      <alignment horizontal="center" vertical="center" wrapText="1"/>
    </xf>
    <xf numFmtId="164" fontId="2" fillId="0" borderId="33" xfId="1" applyFont="1" applyFill="1" applyBorder="1" applyAlignment="1">
      <alignment horizontal="center" vertical="center" wrapText="1"/>
    </xf>
    <xf numFmtId="0" fontId="2" fillId="0" borderId="13" xfId="0" applyFont="1" applyBorder="1" applyAlignment="1">
      <alignment vertical="center" wrapText="1"/>
    </xf>
    <xf numFmtId="0" fontId="2" fillId="0" borderId="11" xfId="0" applyFont="1" applyBorder="1" applyAlignment="1">
      <alignment horizontal="left" vertical="center" wrapText="1"/>
    </xf>
    <xf numFmtId="0" fontId="2" fillId="0" borderId="6" xfId="0" applyFont="1" applyBorder="1" applyAlignment="1">
      <alignment horizontal="center" vertical="center" wrapText="1"/>
    </xf>
    <xf numFmtId="165" fontId="4" fillId="0" borderId="4" xfId="3" applyFont="1" applyFill="1" applyBorder="1" applyAlignment="1">
      <alignment horizontal="right" vertical="center"/>
    </xf>
    <xf numFmtId="0" fontId="2" fillId="0" borderId="4" xfId="0" applyFont="1" applyBorder="1" applyAlignment="1">
      <alignment vertical="center" wrapText="1"/>
    </xf>
    <xf numFmtId="0" fontId="2" fillId="0" borderId="36" xfId="0" applyFont="1" applyBorder="1" applyAlignment="1">
      <alignment horizontal="left" vertical="center" wrapText="1"/>
    </xf>
    <xf numFmtId="0" fontId="2" fillId="0" borderId="38" xfId="0" applyFont="1" applyBorder="1" applyAlignment="1">
      <alignment vertical="center" wrapText="1"/>
    </xf>
    <xf numFmtId="0" fontId="2" fillId="0" borderId="39" xfId="0" applyFont="1" applyBorder="1" applyAlignment="1">
      <alignment horizontal="left" vertical="center" wrapText="1"/>
    </xf>
    <xf numFmtId="0" fontId="2" fillId="0" borderId="40" xfId="0" applyFont="1" applyBorder="1" applyAlignment="1">
      <alignment horizontal="center" vertical="center" wrapText="1"/>
    </xf>
    <xf numFmtId="0" fontId="2" fillId="0" borderId="42" xfId="0" applyFont="1" applyBorder="1" applyAlignment="1">
      <alignment horizontal="left" vertical="center" wrapText="1"/>
    </xf>
    <xf numFmtId="0" fontId="2" fillId="0" borderId="30" xfId="0" applyFont="1" applyBorder="1" applyAlignment="1">
      <alignment vertical="center" wrapText="1"/>
    </xf>
    <xf numFmtId="0" fontId="2" fillId="0" borderId="43" xfId="0" applyFont="1" applyBorder="1" applyAlignment="1">
      <alignment horizontal="center" vertical="center" wrapText="1"/>
    </xf>
    <xf numFmtId="0" fontId="2" fillId="0" borderId="37" xfId="0" applyFont="1" applyBorder="1" applyAlignment="1">
      <alignment vertical="center" wrapText="1"/>
    </xf>
    <xf numFmtId="0" fontId="2" fillId="0" borderId="36" xfId="0" applyFont="1" applyBorder="1" applyAlignment="1">
      <alignment horizontal="center" vertical="center" wrapText="1"/>
    </xf>
    <xf numFmtId="166" fontId="4" fillId="0" borderId="29" xfId="0" applyNumberFormat="1" applyFont="1" applyBorder="1" applyAlignment="1">
      <alignment horizontal="center" vertical="center"/>
    </xf>
    <xf numFmtId="164" fontId="2" fillId="7" borderId="31" xfId="1" applyFont="1" applyFill="1" applyBorder="1" applyAlignment="1">
      <alignment vertical="center" wrapText="1"/>
    </xf>
    <xf numFmtId="164" fontId="2" fillId="7" borderId="47" xfId="1" applyFont="1" applyFill="1" applyBorder="1" applyAlignment="1">
      <alignment vertical="center" wrapText="1"/>
    </xf>
    <xf numFmtId="164" fontId="2" fillId="0" borderId="47" xfId="1" applyFont="1" applyFill="1" applyBorder="1" applyAlignment="1">
      <alignment vertical="center" wrapText="1"/>
    </xf>
    <xf numFmtId="164" fontId="2" fillId="0" borderId="30" xfId="1" applyFont="1" applyFill="1" applyBorder="1" applyAlignment="1">
      <alignment vertical="center" wrapText="1"/>
    </xf>
    <xf numFmtId="166" fontId="4" fillId="0" borderId="33" xfId="0" applyNumberFormat="1" applyFont="1" applyBorder="1" applyAlignment="1">
      <alignment horizontal="center" vertical="center"/>
    </xf>
    <xf numFmtId="164" fontId="2" fillId="7" borderId="48" xfId="1" applyFont="1" applyFill="1" applyBorder="1" applyAlignment="1">
      <alignment horizontal="center" vertical="center" wrapText="1"/>
    </xf>
    <xf numFmtId="164" fontId="2" fillId="7" borderId="49" xfId="1" applyFont="1" applyFill="1" applyBorder="1" applyAlignment="1">
      <alignment horizontal="center" vertical="center" wrapText="1"/>
    </xf>
    <xf numFmtId="164" fontId="2" fillId="0" borderId="49" xfId="1" applyFont="1" applyFill="1" applyBorder="1" applyAlignment="1">
      <alignment horizontal="center" vertical="center" wrapText="1"/>
    </xf>
    <xf numFmtId="164" fontId="2" fillId="0" borderId="50" xfId="1" applyFont="1" applyFill="1" applyBorder="1" applyAlignment="1">
      <alignment horizontal="center" vertical="center" wrapText="1"/>
    </xf>
    <xf numFmtId="166" fontId="2" fillId="0" borderId="29" xfId="0" applyNumberFormat="1" applyFont="1" applyBorder="1" applyAlignment="1">
      <alignment horizontal="center" vertical="center"/>
    </xf>
    <xf numFmtId="164" fontId="2" fillId="7" borderId="31" xfId="1" applyFont="1" applyFill="1" applyBorder="1" applyAlignment="1">
      <alignment horizontal="center" vertical="center" wrapText="1"/>
    </xf>
    <xf numFmtId="164" fontId="2" fillId="7" borderId="47" xfId="1" applyFont="1" applyFill="1" applyBorder="1" applyAlignment="1">
      <alignment horizontal="center" vertical="center" wrapText="1"/>
    </xf>
    <xf numFmtId="164" fontId="2" fillId="0" borderId="47" xfId="1" applyFont="1" applyFill="1" applyBorder="1" applyAlignment="1">
      <alignment horizontal="center" vertical="center" wrapText="1"/>
    </xf>
    <xf numFmtId="164" fontId="2" fillId="0" borderId="30" xfId="1" applyFont="1" applyFill="1" applyBorder="1" applyAlignment="1">
      <alignment horizontal="center" vertical="center" wrapText="1"/>
    </xf>
    <xf numFmtId="166" fontId="2" fillId="0" borderId="33" xfId="0" applyNumberFormat="1" applyFont="1" applyBorder="1" applyAlignment="1">
      <alignment horizontal="center" vertical="center"/>
    </xf>
    <xf numFmtId="164" fontId="2" fillId="7" borderId="50" xfId="1" applyFont="1" applyFill="1" applyBorder="1" applyAlignment="1">
      <alignment horizontal="center" vertical="center" wrapText="1"/>
    </xf>
    <xf numFmtId="164" fontId="2" fillId="7" borderId="30" xfId="1" applyFont="1" applyFill="1" applyBorder="1" applyAlignment="1">
      <alignment horizontal="center" vertical="center" wrapText="1"/>
    </xf>
    <xf numFmtId="164" fontId="2" fillId="0" borderId="29" xfId="1" applyFont="1" applyFill="1" applyBorder="1" applyAlignment="1">
      <alignment horizontal="center" vertical="center"/>
    </xf>
    <xf numFmtId="164" fontId="2" fillId="7" borderId="48" xfId="1" applyFont="1" applyFill="1" applyBorder="1" applyAlignment="1">
      <alignment horizontal="center" vertical="center"/>
    </xf>
    <xf numFmtId="164" fontId="2" fillId="7" borderId="49" xfId="1" applyFont="1" applyFill="1" applyBorder="1" applyAlignment="1">
      <alignment horizontal="center" vertical="center"/>
    </xf>
    <xf numFmtId="164" fontId="2" fillId="0" borderId="49" xfId="1" applyFont="1" applyFill="1" applyBorder="1" applyAlignment="1">
      <alignment horizontal="center" vertical="center"/>
    </xf>
    <xf numFmtId="164" fontId="2" fillId="0" borderId="50" xfId="1" applyFont="1" applyFill="1" applyBorder="1" applyAlignment="1">
      <alignment horizontal="center" vertical="center"/>
    </xf>
    <xf numFmtId="164" fontId="2" fillId="0" borderId="33" xfId="1" applyFont="1" applyFill="1" applyBorder="1" applyAlignment="1">
      <alignment horizontal="center" vertical="center"/>
    </xf>
    <xf numFmtId="164" fontId="2" fillId="7" borderId="31" xfId="1" applyFont="1" applyFill="1" applyBorder="1" applyAlignment="1">
      <alignment horizontal="center" vertical="center"/>
    </xf>
    <xf numFmtId="164" fontId="2" fillId="7" borderId="47" xfId="1" applyFont="1" applyFill="1" applyBorder="1" applyAlignment="1">
      <alignment horizontal="center" vertical="center"/>
    </xf>
    <xf numFmtId="164" fontId="2" fillId="0" borderId="47" xfId="1" applyFont="1" applyFill="1" applyBorder="1" applyAlignment="1">
      <alignment horizontal="center" vertical="center"/>
    </xf>
    <xf numFmtId="164" fontId="2" fillId="0" borderId="30" xfId="1" applyFont="1" applyFill="1" applyBorder="1" applyAlignment="1">
      <alignment horizontal="center" vertical="center"/>
    </xf>
    <xf numFmtId="166" fontId="2" fillId="0" borderId="29" xfId="0" quotePrefix="1" applyNumberFormat="1" applyFont="1" applyBorder="1" applyAlignment="1">
      <alignment horizontal="center" vertical="center"/>
    </xf>
    <xf numFmtId="166" fontId="2" fillId="0" borderId="33" xfId="0" quotePrefix="1" applyNumberFormat="1" applyFont="1" applyBorder="1" applyAlignment="1">
      <alignment horizontal="center" vertical="center"/>
    </xf>
    <xf numFmtId="0" fontId="2" fillId="0" borderId="48" xfId="0" applyFont="1" applyBorder="1" applyAlignment="1">
      <alignment horizontal="left" vertical="center" wrapText="1"/>
    </xf>
    <xf numFmtId="0" fontId="2" fillId="0" borderId="29" xfId="0" applyFont="1" applyBorder="1" applyAlignment="1">
      <alignment vertical="center" wrapText="1"/>
    </xf>
    <xf numFmtId="165" fontId="4" fillId="0" borderId="44" xfId="3" applyFont="1" applyFill="1" applyBorder="1" applyAlignment="1">
      <alignment horizontal="right" vertical="center"/>
    </xf>
    <xf numFmtId="0" fontId="4" fillId="0" borderId="41" xfId="0" applyFont="1" applyBorder="1" applyAlignment="1">
      <alignment horizontal="left" vertical="center" wrapText="1"/>
    </xf>
    <xf numFmtId="0" fontId="2" fillId="0" borderId="41" xfId="0" applyFont="1" applyBorder="1" applyAlignment="1">
      <alignment vertical="center" wrapText="1"/>
    </xf>
    <xf numFmtId="0" fontId="2" fillId="0" borderId="41" xfId="0" applyFont="1" applyBorder="1" applyAlignment="1">
      <alignment horizontal="center" vertical="center" wrapText="1"/>
    </xf>
    <xf numFmtId="165" fontId="4" fillId="0" borderId="53" xfId="3" applyFont="1" applyFill="1" applyBorder="1" applyAlignment="1">
      <alignment horizontal="right" vertical="center"/>
    </xf>
    <xf numFmtId="164" fontId="2" fillId="7" borderId="39" xfId="1" applyFont="1" applyFill="1" applyBorder="1" applyAlignment="1">
      <alignment horizontal="center" vertical="center" wrapText="1"/>
    </xf>
    <xf numFmtId="164" fontId="2" fillId="7" borderId="54" xfId="1" applyFont="1" applyFill="1" applyBorder="1" applyAlignment="1">
      <alignment horizontal="center" vertical="center" wrapText="1"/>
    </xf>
    <xf numFmtId="164" fontId="2" fillId="7" borderId="38" xfId="1" applyFont="1" applyFill="1" applyBorder="1" applyAlignment="1">
      <alignment horizontal="center" vertical="center" wrapText="1"/>
    </xf>
    <xf numFmtId="166" fontId="2" fillId="0" borderId="41" xfId="0" applyNumberFormat="1" applyFont="1" applyBorder="1" applyAlignment="1">
      <alignment horizontal="center" vertical="center"/>
    </xf>
    <xf numFmtId="0" fontId="4" fillId="0" borderId="33" xfId="0" applyFont="1" applyBorder="1" applyAlignment="1">
      <alignment horizontal="left" vertical="center" wrapText="1"/>
    </xf>
    <xf numFmtId="0" fontId="2" fillId="0" borderId="33" xfId="0" applyFont="1" applyBorder="1" applyAlignment="1">
      <alignment vertical="center" wrapText="1"/>
    </xf>
    <xf numFmtId="165" fontId="4" fillId="0" borderId="51" xfId="3" applyFont="1" applyFill="1" applyBorder="1" applyAlignment="1">
      <alignment horizontal="right" vertical="center"/>
    </xf>
    <xf numFmtId="164" fontId="2" fillId="0" borderId="41" xfId="1" applyFont="1" applyFill="1" applyBorder="1" applyAlignment="1">
      <alignment horizontal="center" vertical="center" wrapText="1"/>
    </xf>
    <xf numFmtId="0" fontId="2" fillId="0" borderId="50" xfId="0" applyFont="1" applyBorder="1" applyAlignment="1">
      <alignment vertical="center" wrapText="1"/>
    </xf>
    <xf numFmtId="0" fontId="2" fillId="0" borderId="45" xfId="0" applyFont="1" applyBorder="1" applyAlignment="1">
      <alignment horizontal="center" vertical="center" wrapText="1"/>
    </xf>
    <xf numFmtId="164" fontId="2" fillId="7" borderId="50" xfId="1" applyFont="1" applyFill="1" applyBorder="1" applyAlignment="1">
      <alignment horizontal="center" vertical="center"/>
    </xf>
    <xf numFmtId="164" fontId="2" fillId="7" borderId="39" xfId="1" applyFont="1" applyFill="1" applyBorder="1" applyAlignment="1">
      <alignment horizontal="center" vertical="center"/>
    </xf>
    <xf numFmtId="164" fontId="2" fillId="7" borderId="54" xfId="1" applyFont="1" applyFill="1" applyBorder="1" applyAlignment="1">
      <alignment horizontal="center" vertical="center"/>
    </xf>
    <xf numFmtId="164" fontId="2" fillId="7" borderId="38" xfId="1" applyFont="1" applyFill="1" applyBorder="1" applyAlignment="1">
      <alignment horizontal="center" vertical="center"/>
    </xf>
    <xf numFmtId="164" fontId="2" fillId="0" borderId="41" xfId="1" applyFont="1" applyFill="1" applyBorder="1" applyAlignment="1">
      <alignment horizontal="center" vertical="center"/>
    </xf>
    <xf numFmtId="164" fontId="2" fillId="7" borderId="30" xfId="1" applyFont="1" applyFill="1" applyBorder="1" applyAlignment="1">
      <alignment horizontal="center" vertical="center"/>
    </xf>
    <xf numFmtId="164" fontId="2" fillId="0" borderId="54" xfId="1" applyFont="1" applyFill="1" applyBorder="1" applyAlignment="1">
      <alignment horizontal="center" vertical="center"/>
    </xf>
    <xf numFmtId="164" fontId="2" fillId="0" borderId="38" xfId="1" applyFont="1" applyFill="1" applyBorder="1" applyAlignment="1">
      <alignment horizontal="center" vertical="center"/>
    </xf>
    <xf numFmtId="0" fontId="4" fillId="0" borderId="42"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left" vertical="center" wrapText="1"/>
    </xf>
    <xf numFmtId="0" fontId="4" fillId="0" borderId="50" xfId="0" applyFont="1" applyBorder="1" applyAlignment="1">
      <alignment vertical="center" wrapText="1"/>
    </xf>
    <xf numFmtId="0" fontId="4" fillId="0" borderId="30" xfId="0" applyFont="1" applyBorder="1" applyAlignment="1">
      <alignment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2" fillId="0" borderId="13" xfId="0" applyFont="1" applyBorder="1" applyAlignment="1">
      <alignment horizontal="left" vertical="center" wrapText="1"/>
    </xf>
    <xf numFmtId="0" fontId="4" fillId="0" borderId="4" xfId="0" applyFont="1" applyBorder="1" applyAlignment="1">
      <alignment vertical="center" wrapText="1"/>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horizontal="center" vertical="center" wrapText="1"/>
    </xf>
    <xf numFmtId="0" fontId="2" fillId="0" borderId="42" xfId="0" applyFont="1" applyBorder="1" applyAlignment="1">
      <alignment vertical="center" wrapText="1"/>
    </xf>
    <xf numFmtId="0" fontId="2" fillId="0" borderId="11" xfId="0" applyFont="1" applyBorder="1" applyAlignment="1">
      <alignment vertical="center" wrapText="1"/>
    </xf>
    <xf numFmtId="0" fontId="2" fillId="0" borderId="36" xfId="0" applyFont="1" applyBorder="1" applyAlignment="1">
      <alignment vertical="center" wrapText="1"/>
    </xf>
    <xf numFmtId="0" fontId="4" fillId="0" borderId="50" xfId="0" applyFont="1" applyBorder="1" applyAlignment="1">
      <alignment horizontal="left" vertical="center" wrapText="1"/>
    </xf>
    <xf numFmtId="0" fontId="2" fillId="0" borderId="48" xfId="0" applyFont="1" applyBorder="1" applyAlignment="1">
      <alignment vertical="center" wrapText="1"/>
    </xf>
    <xf numFmtId="0" fontId="4" fillId="0" borderId="38" xfId="0" applyFont="1" applyBorder="1" applyAlignment="1">
      <alignment horizontal="left" vertical="center" wrapText="1"/>
    </xf>
    <xf numFmtId="0" fontId="2" fillId="0" borderId="39" xfId="0" applyFont="1" applyBorder="1" applyAlignment="1">
      <alignment vertical="center" wrapText="1"/>
    </xf>
    <xf numFmtId="0" fontId="4" fillId="0" borderId="30" xfId="0" applyFont="1" applyBorder="1" applyAlignment="1">
      <alignment horizontal="left" vertical="center" wrapText="1"/>
    </xf>
    <xf numFmtId="0" fontId="2" fillId="0" borderId="31" xfId="0" applyFont="1" applyBorder="1" applyAlignment="1">
      <alignment vertical="center" wrapText="1"/>
    </xf>
    <xf numFmtId="3" fontId="2" fillId="0" borderId="13" xfId="3" applyNumberFormat="1" applyFont="1" applyBorder="1" applyAlignment="1">
      <alignment horizontal="center" vertical="center" wrapText="1"/>
    </xf>
    <xf numFmtId="0" fontId="2" fillId="0" borderId="11" xfId="0" applyFont="1" applyBorder="1" applyAlignment="1">
      <alignment horizontal="center" vertical="center" wrapText="1"/>
    </xf>
    <xf numFmtId="3" fontId="2" fillId="0" borderId="13" xfId="3" applyNumberFormat="1" applyFont="1" applyFill="1" applyBorder="1" applyAlignment="1">
      <alignment horizontal="center" vertical="center" wrapText="1"/>
    </xf>
    <xf numFmtId="3" fontId="2" fillId="0" borderId="50" xfId="3" applyNumberFormat="1" applyFont="1" applyBorder="1" applyAlignment="1">
      <alignment horizontal="center" vertical="center" wrapText="1"/>
    </xf>
    <xf numFmtId="0" fontId="2" fillId="0" borderId="31" xfId="0" applyFont="1" applyBorder="1" applyAlignment="1">
      <alignment horizontal="center" vertical="center" wrapText="1"/>
    </xf>
    <xf numFmtId="3" fontId="2" fillId="0" borderId="30" xfId="3" applyNumberFormat="1" applyFont="1" applyFill="1" applyBorder="1" applyAlignment="1">
      <alignment horizontal="center" vertical="center" wrapText="1"/>
    </xf>
    <xf numFmtId="0" fontId="4" fillId="0" borderId="11" xfId="0" applyFont="1" applyBorder="1" applyAlignment="1">
      <alignment horizontal="center" vertical="center" wrapText="1"/>
    </xf>
    <xf numFmtId="3" fontId="4" fillId="0" borderId="13" xfId="3" applyNumberFormat="1" applyFont="1" applyBorder="1" applyAlignment="1">
      <alignment horizontal="center" vertical="center" wrapText="1"/>
    </xf>
    <xf numFmtId="0" fontId="2" fillId="0" borderId="35" xfId="0" applyFont="1" applyBorder="1" applyAlignment="1">
      <alignment horizontal="center" vertical="center" wrapText="1"/>
    </xf>
    <xf numFmtId="3" fontId="2" fillId="0" borderId="56" xfId="3" applyNumberFormat="1" applyFont="1" applyBorder="1" applyAlignment="1">
      <alignment horizontal="center" vertical="center" wrapText="1"/>
    </xf>
    <xf numFmtId="0" fontId="2" fillId="0" borderId="48" xfId="0" applyFont="1" applyBorder="1" applyAlignment="1">
      <alignment horizontal="center" vertical="center" wrapText="1"/>
    </xf>
    <xf numFmtId="3" fontId="2" fillId="0" borderId="30" xfId="3" applyNumberFormat="1" applyFont="1" applyBorder="1" applyAlignment="1">
      <alignment horizontal="center" vertical="center" wrapText="1"/>
    </xf>
    <xf numFmtId="0" fontId="2" fillId="0" borderId="39" xfId="0" applyFont="1" applyBorder="1" applyAlignment="1">
      <alignment horizontal="center" vertical="center" wrapText="1"/>
    </xf>
    <xf numFmtId="3" fontId="2" fillId="0" borderId="38" xfId="3" applyNumberFormat="1" applyFont="1" applyBorder="1" applyAlignment="1">
      <alignment horizontal="center" vertical="center" wrapText="1"/>
    </xf>
    <xf numFmtId="3" fontId="2" fillId="0" borderId="13" xfId="3" applyNumberFormat="1" applyFont="1" applyFill="1" applyBorder="1" applyAlignment="1">
      <alignment horizontal="center" vertical="center"/>
    </xf>
    <xf numFmtId="3" fontId="2" fillId="0" borderId="50" xfId="3" applyNumberFormat="1" applyFont="1" applyFill="1" applyBorder="1" applyAlignment="1" applyProtection="1">
      <alignment horizontal="center" vertical="center"/>
      <protection locked="0"/>
    </xf>
    <xf numFmtId="3" fontId="2" fillId="0" borderId="30" xfId="3" applyNumberFormat="1" applyFont="1" applyFill="1" applyBorder="1" applyAlignment="1" applyProtection="1">
      <alignment horizontal="center" vertical="center"/>
      <protection locked="0"/>
    </xf>
    <xf numFmtId="3" fontId="2" fillId="0" borderId="50" xfId="3" applyNumberFormat="1" applyFont="1" applyFill="1" applyBorder="1" applyAlignment="1">
      <alignment horizontal="center" vertical="center"/>
    </xf>
    <xf numFmtId="3" fontId="2" fillId="0" borderId="38" xfId="3" applyNumberFormat="1" applyFont="1" applyFill="1" applyBorder="1" applyAlignment="1">
      <alignment horizontal="center" vertical="center"/>
    </xf>
    <xf numFmtId="3" fontId="2" fillId="0" borderId="30" xfId="3" applyNumberFormat="1" applyFont="1" applyFill="1" applyBorder="1" applyAlignment="1">
      <alignment horizontal="center" vertical="center"/>
    </xf>
    <xf numFmtId="3" fontId="2" fillId="0" borderId="34" xfId="3" applyNumberFormat="1" applyFont="1" applyFill="1" applyBorder="1" applyAlignment="1" applyProtection="1">
      <alignment horizontal="center" vertical="center"/>
      <protection locked="0"/>
    </xf>
    <xf numFmtId="3" fontId="2" fillId="0" borderId="30" xfId="3" applyNumberFormat="1" applyFont="1" applyBorder="1" applyAlignment="1" applyProtection="1">
      <alignment horizontal="center" vertical="center" wrapText="1"/>
      <protection locked="0"/>
    </xf>
    <xf numFmtId="0" fontId="10" fillId="6" borderId="1" xfId="0" applyFont="1" applyFill="1" applyBorder="1" applyAlignment="1">
      <alignment horizontal="right" vertical="center" wrapText="1"/>
    </xf>
    <xf numFmtId="3" fontId="4" fillId="0" borderId="13" xfId="3" applyNumberFormat="1" applyFont="1" applyFill="1" applyBorder="1" applyAlignment="1">
      <alignment horizontal="center" vertical="center" wrapText="1"/>
    </xf>
    <xf numFmtId="164" fontId="2" fillId="0" borderId="44" xfId="1" applyFont="1" applyFill="1" applyBorder="1" applyAlignment="1">
      <alignment horizontal="center" vertical="center"/>
    </xf>
    <xf numFmtId="164" fontId="2" fillId="0" borderId="46" xfId="1" applyFont="1" applyFill="1" applyBorder="1" applyAlignment="1">
      <alignment horizontal="center" vertical="center"/>
    </xf>
    <xf numFmtId="164" fontId="2" fillId="0" borderId="45" xfId="1" applyFont="1" applyFill="1" applyBorder="1" applyAlignment="1">
      <alignment horizontal="center" vertical="center"/>
    </xf>
    <xf numFmtId="3" fontId="2" fillId="0" borderId="11" xfId="3" applyNumberFormat="1" applyFont="1" applyBorder="1" applyAlignment="1">
      <alignment horizontal="center" vertical="center" wrapText="1"/>
    </xf>
    <xf numFmtId="3" fontId="2" fillId="0" borderId="13" xfId="3" applyNumberFormat="1" applyFont="1" applyBorder="1" applyAlignment="1">
      <alignment horizontal="center" vertical="center" wrapText="1"/>
    </xf>
    <xf numFmtId="3" fontId="2" fillId="0" borderId="48" xfId="3" applyNumberFormat="1" applyFont="1" applyBorder="1" applyAlignment="1">
      <alignment horizontal="center" vertical="center" wrapText="1"/>
    </xf>
    <xf numFmtId="3" fontId="2" fillId="0" borderId="50" xfId="3" applyNumberFormat="1" applyFont="1" applyBorder="1" applyAlignment="1">
      <alignment horizontal="center" vertical="center" wrapText="1"/>
    </xf>
    <xf numFmtId="164" fontId="2" fillId="0" borderId="44" xfId="1" applyFont="1" applyFill="1" applyBorder="1" applyAlignment="1">
      <alignment horizontal="center" vertical="center" wrapText="1"/>
    </xf>
    <xf numFmtId="164" fontId="2" fillId="0" borderId="53" xfId="1" applyFont="1" applyFill="1" applyBorder="1" applyAlignment="1">
      <alignment horizontal="center" vertical="center" wrapText="1"/>
    </xf>
    <xf numFmtId="164" fontId="2" fillId="0" borderId="55" xfId="1" applyFont="1" applyFill="1" applyBorder="1" applyAlignment="1">
      <alignment horizontal="center" vertical="center"/>
    </xf>
    <xf numFmtId="164" fontId="2" fillId="0" borderId="40" xfId="1" applyFont="1" applyFill="1" applyBorder="1" applyAlignment="1">
      <alignment horizontal="center" vertical="center"/>
    </xf>
    <xf numFmtId="164" fontId="12" fillId="0" borderId="4" xfId="1" applyFont="1" applyFill="1" applyBorder="1" applyAlignment="1">
      <alignment horizontal="center" vertical="center" wrapText="1"/>
    </xf>
    <xf numFmtId="164" fontId="12" fillId="0" borderId="5" xfId="1" applyFont="1" applyFill="1" applyBorder="1" applyAlignment="1">
      <alignment horizontal="center" vertical="center" wrapText="1"/>
    </xf>
    <xf numFmtId="164" fontId="12" fillId="0" borderId="6" xfId="1" applyFont="1" applyFill="1" applyBorder="1" applyAlignment="1">
      <alignment horizontal="center" vertical="center" wrapText="1"/>
    </xf>
    <xf numFmtId="3" fontId="2" fillId="0" borderId="31" xfId="3" applyNumberFormat="1" applyFont="1" applyBorder="1" applyAlignment="1">
      <alignment horizontal="center" vertical="center" wrapText="1"/>
    </xf>
    <xf numFmtId="3" fontId="2" fillId="0" borderId="30" xfId="3" applyNumberFormat="1" applyFont="1" applyBorder="1" applyAlignment="1">
      <alignment horizontal="center" vertical="center" wrapText="1"/>
    </xf>
    <xf numFmtId="164" fontId="12" fillId="0" borderId="4" xfId="1" applyFont="1" applyFill="1" applyBorder="1" applyAlignment="1">
      <alignment horizontal="center" vertical="center"/>
    </xf>
    <xf numFmtId="164" fontId="12" fillId="0" borderId="5" xfId="1" applyFont="1" applyFill="1" applyBorder="1" applyAlignment="1">
      <alignment horizontal="center" vertical="center"/>
    </xf>
    <xf numFmtId="164" fontId="12" fillId="0" borderId="6" xfId="1" applyFont="1" applyFill="1" applyBorder="1" applyAlignment="1">
      <alignment horizontal="center" vertical="center"/>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9" borderId="29" xfId="0" applyFont="1" applyFill="1" applyBorder="1" applyAlignment="1">
      <alignment horizontal="center" vertical="center"/>
    </xf>
    <xf numFmtId="0" fontId="12" fillId="9" borderId="33" xfId="0" applyFont="1" applyFill="1" applyBorder="1" applyAlignment="1">
      <alignment horizontal="center" vertical="center"/>
    </xf>
    <xf numFmtId="0" fontId="2" fillId="0" borderId="48" xfId="0" applyFont="1" applyBorder="1" applyAlignment="1">
      <alignment horizontal="left" vertical="center" wrapText="1"/>
    </xf>
    <xf numFmtId="0" fontId="2" fillId="0" borderId="31" xfId="0" applyFont="1" applyBorder="1" applyAlignment="1">
      <alignment horizontal="left" vertical="center" wrapText="1"/>
    </xf>
    <xf numFmtId="0" fontId="2" fillId="0" borderId="50" xfId="0" applyFont="1" applyBorder="1" applyAlignment="1">
      <alignment horizontal="left" vertical="center" wrapText="1"/>
    </xf>
    <xf numFmtId="0" fontId="2" fillId="0" borderId="30" xfId="0" applyFont="1" applyBorder="1" applyAlignment="1">
      <alignment horizontal="left" vertical="center" wrapText="1"/>
    </xf>
    <xf numFmtId="0" fontId="2" fillId="0" borderId="5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left" vertical="center" wrapText="1"/>
    </xf>
    <xf numFmtId="0" fontId="2" fillId="0" borderId="33" xfId="0" applyFont="1" applyBorder="1" applyAlignment="1">
      <alignment horizontal="left" vertical="center" wrapText="1"/>
    </xf>
    <xf numFmtId="3" fontId="2" fillId="0" borderId="4" xfId="3" applyNumberFormat="1" applyFont="1" applyBorder="1" applyAlignment="1">
      <alignment horizontal="center" vertical="center" wrapText="1"/>
    </xf>
    <xf numFmtId="3" fontId="2" fillId="0" borderId="6" xfId="3" applyNumberFormat="1" applyFont="1" applyBorder="1" applyAlignment="1">
      <alignment horizontal="center" vertical="center" wrapText="1"/>
    </xf>
    <xf numFmtId="164" fontId="12" fillId="0" borderId="44" xfId="1" applyFont="1" applyFill="1" applyBorder="1" applyAlignment="1">
      <alignment horizontal="center" vertical="center" wrapText="1"/>
    </xf>
    <xf numFmtId="164" fontId="12" fillId="0" borderId="46" xfId="1" applyFont="1" applyFill="1" applyBorder="1" applyAlignment="1">
      <alignment horizontal="center" vertical="center" wrapText="1"/>
    </xf>
    <xf numFmtId="164" fontId="12" fillId="0" borderId="45" xfId="1" applyFont="1" applyFill="1" applyBorder="1" applyAlignment="1">
      <alignment horizontal="center" vertical="center" wrapText="1"/>
    </xf>
    <xf numFmtId="164" fontId="10" fillId="5" borderId="15" xfId="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3" fontId="10" fillId="5" borderId="25" xfId="3" applyNumberFormat="1" applyFont="1" applyFill="1" applyBorder="1" applyAlignment="1">
      <alignment horizontal="center" vertical="center" wrapText="1"/>
    </xf>
    <xf numFmtId="3" fontId="10" fillId="5" borderId="26" xfId="3" applyNumberFormat="1" applyFont="1" applyFill="1" applyBorder="1" applyAlignment="1">
      <alignment horizontal="center" vertical="center" wrapText="1"/>
    </xf>
    <xf numFmtId="3" fontId="10" fillId="5" borderId="27" xfId="3" applyNumberFormat="1" applyFont="1" applyFill="1" applyBorder="1" applyAlignment="1">
      <alignment horizontal="center" vertical="center" wrapText="1"/>
    </xf>
    <xf numFmtId="3" fontId="10" fillId="5" borderId="28" xfId="3" applyNumberFormat="1" applyFont="1" applyFill="1" applyBorder="1" applyAlignment="1">
      <alignment horizontal="center" vertical="center" wrapText="1"/>
    </xf>
    <xf numFmtId="164" fontId="12" fillId="0" borderId="46" xfId="1" applyFont="1" applyFill="1" applyBorder="1" applyAlignment="1">
      <alignment horizontal="center" vertical="center"/>
    </xf>
    <xf numFmtId="164" fontId="12" fillId="0" borderId="45" xfId="1" applyFont="1" applyFill="1" applyBorder="1" applyAlignment="1">
      <alignment horizontal="center" vertical="center"/>
    </xf>
    <xf numFmtId="0" fontId="2" fillId="0" borderId="44" xfId="0" applyFont="1" applyBorder="1" applyAlignment="1">
      <alignment horizontal="left" vertical="center" wrapText="1"/>
    </xf>
    <xf numFmtId="0" fontId="2" fillId="0" borderId="51" xfId="0" applyFont="1" applyBorder="1" applyAlignment="1">
      <alignment horizontal="left" vertical="center" wrapText="1"/>
    </xf>
    <xf numFmtId="0" fontId="16"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5" borderId="15"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center"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6" fillId="0" borderId="0" xfId="0" applyFont="1" applyAlignment="1">
      <alignment horizontal="center" vertical="center"/>
    </xf>
    <xf numFmtId="0" fontId="4" fillId="0" borderId="10" xfId="0" applyFont="1" applyBorder="1" applyAlignment="1">
      <alignment horizontal="left" vertical="center" wrapText="1"/>
    </xf>
    <xf numFmtId="0" fontId="4" fillId="0" borderId="42" xfId="0" applyFont="1" applyBorder="1" applyAlignment="1">
      <alignment horizontal="left" vertical="center" wrapText="1"/>
    </xf>
    <xf numFmtId="164" fontId="2" fillId="0" borderId="29" xfId="1" applyFont="1" applyFill="1" applyBorder="1" applyAlignment="1">
      <alignment horizontal="center" vertical="center" wrapText="1"/>
    </xf>
    <xf numFmtId="164" fontId="2" fillId="0" borderId="33" xfId="1" applyFont="1" applyFill="1" applyBorder="1" applyAlignment="1">
      <alignment horizontal="center" vertical="center" wrapText="1"/>
    </xf>
    <xf numFmtId="0" fontId="4" fillId="0" borderId="0" xfId="0" applyFont="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166" fontId="10" fillId="5" borderId="16" xfId="2" applyNumberFormat="1" applyFont="1" applyFill="1" applyBorder="1" applyAlignment="1">
      <alignment horizontal="center" vertical="center" wrapText="1"/>
    </xf>
    <xf numFmtId="166" fontId="10" fillId="5" borderId="24" xfId="2"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wrapText="1"/>
    </xf>
    <xf numFmtId="164" fontId="15" fillId="0" borderId="0" xfId="1" applyFont="1" applyFill="1" applyAlignment="1">
      <alignment horizontal="center" vertical="center"/>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 fillId="0" borderId="8" xfId="0" applyFont="1" applyBorder="1" applyAlignment="1">
      <alignment horizontal="center" vertical="center"/>
    </xf>
    <xf numFmtId="0" fontId="12" fillId="9" borderId="41" xfId="0" applyFont="1" applyFill="1" applyBorder="1" applyAlignment="1">
      <alignment horizontal="center" vertical="center"/>
    </xf>
    <xf numFmtId="0" fontId="2" fillId="0" borderId="41" xfId="0" applyFont="1" applyBorder="1" applyAlignment="1">
      <alignment horizontal="left" vertical="center" wrapText="1"/>
    </xf>
    <xf numFmtId="164" fontId="12" fillId="0" borderId="51" xfId="1" applyFont="1" applyFill="1" applyBorder="1" applyAlignment="1">
      <alignment horizontal="center" vertical="center" wrapText="1"/>
    </xf>
    <xf numFmtId="164" fontId="12" fillId="0" borderId="52" xfId="1" applyFont="1" applyFill="1" applyBorder="1" applyAlignment="1">
      <alignment horizontal="center" vertical="center"/>
    </xf>
    <xf numFmtId="164" fontId="12" fillId="0" borderId="32" xfId="1" applyFont="1" applyFill="1" applyBorder="1" applyAlignment="1">
      <alignment horizontal="center" vertical="center"/>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3" xfId="0" applyFont="1" applyBorder="1" applyAlignment="1">
      <alignment horizontal="left" vertical="center" wrapText="1"/>
    </xf>
    <xf numFmtId="0" fontId="12" fillId="9" borderId="2"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3" xfId="0" applyFont="1" applyFill="1" applyBorder="1" applyAlignment="1">
      <alignment horizontal="center" vertical="center"/>
    </xf>
    <xf numFmtId="0" fontId="2" fillId="0" borderId="40" xfId="0" applyFont="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27">
    <dxf>
      <fill>
        <patternFill>
          <bgColor rgb="FFFFFF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45161</xdr:colOff>
      <xdr:row>0</xdr:row>
      <xdr:rowOff>57640</xdr:rowOff>
    </xdr:from>
    <xdr:to>
      <xdr:col>9</xdr:col>
      <xdr:colOff>483354</xdr:colOff>
      <xdr:row>1</xdr:row>
      <xdr:rowOff>2818</xdr:rowOff>
    </xdr:to>
    <xdr:pic>
      <xdr:nvPicPr>
        <xdr:cNvPr id="2" name="Imagen 42" descr="Imagen que contiene Logotipo&#10;&#10;Descripción generada automáticamente">
          <a:extLst>
            <a:ext uri="{FF2B5EF4-FFF2-40B4-BE49-F238E27FC236}">
              <a16:creationId xmlns:a16="http://schemas.microsoft.com/office/drawing/2014/main" id="{66B871E7-4344-4B96-A8B7-DAF9EE28B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8875" y="57640"/>
          <a:ext cx="1730872" cy="1333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938891</xdr:colOff>
      <xdr:row>154</xdr:row>
      <xdr:rowOff>204107</xdr:rowOff>
    </xdr:from>
    <xdr:to>
      <xdr:col>11</xdr:col>
      <xdr:colOff>244927</xdr:colOff>
      <xdr:row>155</xdr:row>
      <xdr:rowOff>0</xdr:rowOff>
    </xdr:to>
    <xdr:cxnSp macro="">
      <xdr:nvCxnSpPr>
        <xdr:cNvPr id="8" name="Conector recto 7">
          <a:extLst>
            <a:ext uri="{FF2B5EF4-FFF2-40B4-BE49-F238E27FC236}">
              <a16:creationId xmlns:a16="http://schemas.microsoft.com/office/drawing/2014/main" id="{8F1D84ED-1DBB-6751-6C1B-B123B7027856}"/>
            </a:ext>
          </a:extLst>
        </xdr:cNvPr>
        <xdr:cNvCxnSpPr/>
      </xdr:nvCxnSpPr>
      <xdr:spPr>
        <a:xfrm>
          <a:off x="8028212" y="186812464"/>
          <a:ext cx="4449536"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169"/>
  <sheetViews>
    <sheetView tabSelected="1" view="pageBreakPreview" topLeftCell="A7" zoomScale="75" zoomScaleNormal="60" zoomScaleSheetLayoutView="75" workbookViewId="0">
      <pane xSplit="3" ySplit="7" topLeftCell="D148" activePane="bottomRight" state="frozen"/>
      <selection activeCell="A7" sqref="A7"/>
      <selection pane="topRight" activeCell="D7" sqref="D7"/>
      <selection pane="bottomLeft" activeCell="A14" sqref="A14"/>
      <selection pane="bottomRight" activeCell="Z149" sqref="Z149"/>
    </sheetView>
  </sheetViews>
  <sheetFormatPr baseColWidth="10" defaultColWidth="11.42578125" defaultRowHeight="17.25" outlineLevelCol="1" x14ac:dyDescent="0.25"/>
  <cols>
    <col min="1" max="1" width="1.85546875" style="6" customWidth="1"/>
    <col min="2" max="2" width="8.42578125" style="7" bestFit="1" customWidth="1"/>
    <col min="3" max="3" width="9.140625" style="15" bestFit="1" customWidth="1"/>
    <col min="4" max="5" width="21.85546875" style="9" customWidth="1"/>
    <col min="6" max="6" width="21.7109375" style="9" customWidth="1"/>
    <col min="7" max="7" width="21.7109375" style="37" customWidth="1"/>
    <col min="8" max="8" width="40.7109375" style="10" hidden="1" customWidth="1" outlineLevel="1"/>
    <col min="9" max="9" width="18.85546875" style="10" hidden="1" customWidth="1" outlineLevel="1"/>
    <col min="10" max="10" width="18.85546875" style="37" customWidth="1" collapsed="1"/>
    <col min="11" max="11" width="17.5703125" style="36" customWidth="1"/>
    <col min="12" max="12" width="33.42578125" style="11" bestFit="1" customWidth="1"/>
    <col min="13" max="24" width="5.7109375" style="11" customWidth="1"/>
    <col min="25" max="25" width="17.85546875" style="87" bestFit="1" customWidth="1"/>
    <col min="26" max="26" width="30.140625" style="9" customWidth="1"/>
    <col min="27" max="27" width="11.42578125" style="6"/>
    <col min="28" max="28" width="23.140625" style="6" customWidth="1"/>
    <col min="29" max="16384" width="11.42578125" style="6"/>
  </cols>
  <sheetData>
    <row r="1" spans="1:28" ht="110.1" customHeight="1" x14ac:dyDescent="0.25">
      <c r="B1" s="322"/>
      <c r="C1" s="322"/>
      <c r="D1" s="322"/>
      <c r="E1" s="322"/>
      <c r="F1" s="322"/>
      <c r="G1" s="322"/>
      <c r="H1" s="322"/>
      <c r="I1" s="322"/>
      <c r="J1" s="322"/>
      <c r="K1" s="322"/>
      <c r="L1" s="322"/>
      <c r="M1" s="322"/>
      <c r="N1" s="322"/>
      <c r="O1" s="322"/>
      <c r="P1" s="322"/>
      <c r="Q1" s="322"/>
      <c r="R1" s="322"/>
      <c r="S1" s="322"/>
      <c r="T1" s="322"/>
      <c r="U1" s="322"/>
      <c r="V1" s="322"/>
      <c r="W1" s="322"/>
      <c r="X1" s="322"/>
      <c r="Y1" s="322"/>
    </row>
    <row r="2" spans="1:28" ht="32.25" x14ac:dyDescent="0.25">
      <c r="B2" s="300" t="s">
        <v>0</v>
      </c>
      <c r="C2" s="300"/>
      <c r="D2" s="300"/>
      <c r="E2" s="300"/>
      <c r="F2" s="300"/>
      <c r="G2" s="300"/>
      <c r="H2" s="300"/>
      <c r="I2" s="300"/>
      <c r="J2" s="300"/>
      <c r="K2" s="300"/>
      <c r="L2" s="300"/>
      <c r="M2" s="300"/>
      <c r="N2" s="300"/>
      <c r="O2" s="300"/>
      <c r="P2" s="300"/>
      <c r="Q2" s="300"/>
      <c r="R2" s="300"/>
      <c r="S2" s="300"/>
      <c r="T2" s="300"/>
      <c r="U2" s="300"/>
      <c r="V2" s="300"/>
      <c r="W2" s="300"/>
      <c r="X2" s="300"/>
      <c r="Y2" s="300"/>
    </row>
    <row r="3" spans="1:28" ht="30.75" x14ac:dyDescent="0.25">
      <c r="B3" s="305" t="s">
        <v>1</v>
      </c>
      <c r="C3" s="305"/>
      <c r="D3" s="305"/>
      <c r="E3" s="305"/>
      <c r="F3" s="305"/>
      <c r="G3" s="305"/>
      <c r="H3" s="305"/>
      <c r="I3" s="305"/>
      <c r="J3" s="305"/>
      <c r="K3" s="305"/>
      <c r="L3" s="305"/>
      <c r="M3" s="305"/>
      <c r="N3" s="305"/>
      <c r="O3" s="305"/>
      <c r="P3" s="305"/>
      <c r="Q3" s="305"/>
      <c r="R3" s="305"/>
      <c r="S3" s="305"/>
      <c r="T3" s="305"/>
      <c r="U3" s="305"/>
      <c r="V3" s="305"/>
      <c r="W3" s="305"/>
      <c r="X3" s="305"/>
      <c r="Y3" s="305"/>
    </row>
    <row r="4" spans="1:28" ht="24.75" x14ac:dyDescent="0.25">
      <c r="B4" s="317" t="s">
        <v>2</v>
      </c>
      <c r="C4" s="317"/>
      <c r="D4" s="317"/>
      <c r="E4" s="317"/>
      <c r="F4" s="317"/>
      <c r="G4" s="317"/>
      <c r="H4" s="317"/>
      <c r="I4" s="317"/>
      <c r="J4" s="317"/>
      <c r="K4" s="317"/>
      <c r="L4" s="317"/>
      <c r="M4" s="317"/>
      <c r="N4" s="317"/>
      <c r="O4" s="317"/>
      <c r="P4" s="317"/>
      <c r="Q4" s="317"/>
      <c r="R4" s="317"/>
      <c r="S4" s="317"/>
      <c r="T4" s="317"/>
      <c r="U4" s="317"/>
      <c r="V4" s="317"/>
      <c r="W4" s="317"/>
      <c r="X4" s="317"/>
      <c r="Y4" s="317"/>
      <c r="Z4" s="108"/>
    </row>
    <row r="5" spans="1:28" ht="21.75" x14ac:dyDescent="0.25">
      <c r="B5" s="306" t="s">
        <v>3</v>
      </c>
      <c r="C5" s="306"/>
      <c r="D5" s="306"/>
      <c r="E5" s="306"/>
      <c r="F5" s="306"/>
      <c r="G5" s="306"/>
      <c r="H5" s="306"/>
      <c r="I5" s="306"/>
      <c r="J5" s="306"/>
      <c r="K5" s="306"/>
      <c r="L5" s="306"/>
      <c r="M5" s="306"/>
      <c r="N5" s="306"/>
      <c r="O5" s="306"/>
      <c r="P5" s="306"/>
      <c r="Q5" s="306"/>
      <c r="R5" s="306"/>
      <c r="S5" s="306"/>
      <c r="T5" s="306"/>
      <c r="U5" s="306"/>
      <c r="V5" s="306"/>
      <c r="W5" s="306"/>
      <c r="X5" s="306"/>
      <c r="Y5" s="306"/>
    </row>
    <row r="6" spans="1:28" ht="6.95" customHeight="1" x14ac:dyDescent="0.25">
      <c r="B6" s="68"/>
      <c r="C6" s="68"/>
      <c r="D6" s="68"/>
      <c r="E6" s="68"/>
      <c r="F6" s="68"/>
      <c r="G6" s="68"/>
      <c r="H6" s="68"/>
      <c r="I6" s="68"/>
      <c r="J6" s="68"/>
      <c r="K6" s="68"/>
      <c r="L6" s="68"/>
      <c r="M6" s="68"/>
      <c r="N6" s="68"/>
      <c r="O6" s="68"/>
      <c r="P6" s="68"/>
      <c r="Q6" s="68"/>
      <c r="R6" s="68"/>
      <c r="S6" s="68"/>
      <c r="T6" s="68"/>
      <c r="U6" s="68"/>
      <c r="V6" s="68"/>
      <c r="W6" s="68"/>
      <c r="X6" s="68"/>
      <c r="Y6" s="68"/>
    </row>
    <row r="7" spans="1:28" ht="25.5" customHeight="1" x14ac:dyDescent="0.25">
      <c r="B7" s="311" t="s">
        <v>304</v>
      </c>
      <c r="C7" s="312"/>
      <c r="D7" s="312"/>
      <c r="E7" s="312"/>
      <c r="F7" s="312"/>
      <c r="G7" s="312"/>
      <c r="H7" s="312"/>
      <c r="I7" s="312"/>
      <c r="J7" s="312"/>
      <c r="K7" s="312"/>
      <c r="L7" s="312"/>
      <c r="M7" s="312"/>
      <c r="N7" s="312"/>
      <c r="O7" s="312"/>
      <c r="P7" s="312"/>
      <c r="Q7" s="312"/>
      <c r="R7" s="312"/>
      <c r="S7" s="312"/>
      <c r="T7" s="312"/>
      <c r="U7" s="312"/>
      <c r="V7" s="312"/>
      <c r="W7" s="312"/>
      <c r="X7" s="312"/>
      <c r="Y7" s="313"/>
    </row>
    <row r="8" spans="1:28" ht="5.0999999999999996" customHeight="1" thickBot="1" x14ac:dyDescent="0.3">
      <c r="D8" s="322"/>
      <c r="E8" s="322"/>
      <c r="F8" s="322"/>
      <c r="G8" s="322"/>
      <c r="H8" s="322"/>
      <c r="I8" s="322"/>
      <c r="J8" s="322"/>
      <c r="K8" s="322"/>
      <c r="L8" s="322"/>
      <c r="M8" s="322"/>
      <c r="N8" s="322"/>
      <c r="O8" s="322"/>
      <c r="P8" s="322"/>
      <c r="Q8" s="322"/>
      <c r="R8" s="322"/>
      <c r="S8" s="322"/>
      <c r="T8" s="322"/>
      <c r="U8" s="322"/>
      <c r="V8" s="322"/>
      <c r="W8" s="322"/>
      <c r="X8" s="322"/>
    </row>
    <row r="9" spans="1:28" s="8" customFormat="1" ht="29.25" customHeight="1" x14ac:dyDescent="0.25">
      <c r="A9" s="13"/>
      <c r="B9" s="263" t="s">
        <v>4</v>
      </c>
      <c r="C9" s="265" t="s">
        <v>5</v>
      </c>
      <c r="D9" s="304" t="s">
        <v>6</v>
      </c>
      <c r="E9" s="304"/>
      <c r="F9" s="304" t="s">
        <v>7</v>
      </c>
      <c r="G9" s="304"/>
      <c r="H9" s="265" t="s">
        <v>8</v>
      </c>
      <c r="I9" s="265" t="s">
        <v>9</v>
      </c>
      <c r="J9" s="292" t="s">
        <v>316</v>
      </c>
      <c r="K9" s="293"/>
      <c r="L9" s="93" t="s">
        <v>310</v>
      </c>
      <c r="M9" s="287" t="s">
        <v>289</v>
      </c>
      <c r="N9" s="287"/>
      <c r="O9" s="287"/>
      <c r="P9" s="287"/>
      <c r="Q9" s="287"/>
      <c r="R9" s="287"/>
      <c r="S9" s="287"/>
      <c r="T9" s="287"/>
      <c r="U9" s="287"/>
      <c r="V9" s="287"/>
      <c r="W9" s="287"/>
      <c r="X9" s="287"/>
      <c r="Y9" s="326" t="s">
        <v>10</v>
      </c>
      <c r="Z9" s="53"/>
    </row>
    <row r="10" spans="1:28" s="8" customFormat="1" ht="31.9" customHeight="1" thickBot="1" x14ac:dyDescent="0.3">
      <c r="A10" s="14"/>
      <c r="B10" s="264"/>
      <c r="C10" s="266"/>
      <c r="D10" s="94" t="s">
        <v>11</v>
      </c>
      <c r="E10" s="94" t="s">
        <v>12</v>
      </c>
      <c r="F10" s="94" t="s">
        <v>13</v>
      </c>
      <c r="G10" s="94" t="s">
        <v>14</v>
      </c>
      <c r="H10" s="266"/>
      <c r="I10" s="266"/>
      <c r="J10" s="294"/>
      <c r="K10" s="295"/>
      <c r="L10" s="95" t="s">
        <v>15</v>
      </c>
      <c r="M10" s="96">
        <v>1</v>
      </c>
      <c r="N10" s="97">
        <v>2</v>
      </c>
      <c r="O10" s="98">
        <v>3</v>
      </c>
      <c r="P10" s="99">
        <v>4</v>
      </c>
      <c r="Q10" s="98">
        <v>5</v>
      </c>
      <c r="R10" s="98">
        <v>6</v>
      </c>
      <c r="S10" s="98">
        <v>7</v>
      </c>
      <c r="T10" s="98">
        <v>8</v>
      </c>
      <c r="U10" s="98">
        <v>9</v>
      </c>
      <c r="V10" s="98">
        <v>10</v>
      </c>
      <c r="W10" s="98">
        <v>11</v>
      </c>
      <c r="X10" s="100">
        <v>12</v>
      </c>
      <c r="Y10" s="327"/>
      <c r="Z10" s="53"/>
      <c r="AB10" s="50">
        <f ca="1">TODAY()</f>
        <v>45335</v>
      </c>
    </row>
    <row r="11" spans="1:28" s="8" customFormat="1" ht="5.0999999999999996" customHeight="1" x14ac:dyDescent="0.25">
      <c r="A11" s="13"/>
      <c r="B11" s="102"/>
      <c r="C11" s="102"/>
      <c r="D11" s="102"/>
      <c r="E11" s="102"/>
      <c r="F11" s="102"/>
      <c r="G11" s="102"/>
      <c r="H11" s="102"/>
      <c r="I11" s="102"/>
      <c r="J11" s="102"/>
      <c r="K11" s="103"/>
      <c r="L11" s="104"/>
      <c r="M11" s="105"/>
      <c r="N11" s="105"/>
      <c r="O11" s="105"/>
      <c r="P11" s="105"/>
      <c r="Q11" s="105"/>
      <c r="R11" s="105"/>
      <c r="S11" s="105"/>
      <c r="T11" s="105"/>
      <c r="U11" s="105"/>
      <c r="V11" s="105"/>
      <c r="W11" s="105"/>
      <c r="X11" s="105"/>
      <c r="Y11" s="106"/>
      <c r="Z11" s="53"/>
      <c r="AB11" s="107"/>
    </row>
    <row r="12" spans="1:28" s="32" customFormat="1" ht="21.75" x14ac:dyDescent="0.25">
      <c r="B12" s="267" t="s">
        <v>16</v>
      </c>
      <c r="C12" s="268"/>
      <c r="D12" s="268"/>
      <c r="E12" s="268"/>
      <c r="F12" s="268"/>
      <c r="G12" s="268"/>
      <c r="H12" s="268"/>
      <c r="I12" s="268"/>
      <c r="J12" s="268"/>
      <c r="K12" s="268"/>
      <c r="L12" s="268"/>
      <c r="M12" s="268"/>
      <c r="N12" s="268"/>
      <c r="O12" s="268"/>
      <c r="P12" s="268"/>
      <c r="Q12" s="268"/>
      <c r="R12" s="268"/>
      <c r="S12" s="268"/>
      <c r="T12" s="268"/>
      <c r="U12" s="268"/>
      <c r="V12" s="268"/>
      <c r="W12" s="268"/>
      <c r="X12" s="268"/>
      <c r="Y12" s="269"/>
      <c r="Z12" s="54"/>
    </row>
    <row r="13" spans="1:28" ht="19.5" customHeight="1" x14ac:dyDescent="0.25">
      <c r="B13" s="47" t="s">
        <v>17</v>
      </c>
      <c r="C13" s="48"/>
      <c r="D13" s="46"/>
      <c r="E13" s="46"/>
      <c r="F13" s="46"/>
      <c r="G13" s="48"/>
      <c r="H13" s="46"/>
      <c r="I13" s="58"/>
      <c r="J13" s="48"/>
      <c r="K13" s="48"/>
      <c r="L13" s="51"/>
      <c r="M13" s="51"/>
      <c r="N13" s="51"/>
      <c r="O13" s="51"/>
      <c r="P13" s="51"/>
      <c r="Q13" s="51"/>
      <c r="R13" s="51"/>
      <c r="S13" s="51"/>
      <c r="T13" s="51"/>
      <c r="U13" s="51"/>
      <c r="V13" s="51"/>
      <c r="W13" s="51"/>
      <c r="X13" s="51"/>
      <c r="Y13" s="88"/>
    </row>
    <row r="14" spans="1:28" ht="207" x14ac:dyDescent="0.25">
      <c r="B14" s="33">
        <v>1</v>
      </c>
      <c r="C14" s="61">
        <v>13880</v>
      </c>
      <c r="D14" s="197" t="s">
        <v>299</v>
      </c>
      <c r="E14" s="200" t="s">
        <v>18</v>
      </c>
      <c r="F14" s="129" t="s">
        <v>300</v>
      </c>
      <c r="G14" s="139" t="s">
        <v>301</v>
      </c>
      <c r="H14" s="4" t="s">
        <v>302</v>
      </c>
      <c r="I14" s="4" t="s">
        <v>303</v>
      </c>
      <c r="J14" s="282" t="s">
        <v>446</v>
      </c>
      <c r="K14" s="283"/>
      <c r="L14" s="52">
        <v>11969498.18</v>
      </c>
      <c r="M14" s="255" t="s">
        <v>445</v>
      </c>
      <c r="N14" s="256"/>
      <c r="O14" s="256"/>
      <c r="P14" s="256"/>
      <c r="Q14" s="256"/>
      <c r="R14" s="256"/>
      <c r="S14" s="256"/>
      <c r="T14" s="256"/>
      <c r="U14" s="256"/>
      <c r="V14" s="256"/>
      <c r="W14" s="256"/>
      <c r="X14" s="257"/>
      <c r="Y14" s="89">
        <v>45046</v>
      </c>
    </row>
    <row r="15" spans="1:28" ht="120.75" x14ac:dyDescent="0.25">
      <c r="B15" s="33">
        <f>B14+1</f>
        <v>2</v>
      </c>
      <c r="C15" s="61">
        <v>13890</v>
      </c>
      <c r="D15" s="198" t="s">
        <v>19</v>
      </c>
      <c r="E15" s="200" t="s">
        <v>18</v>
      </c>
      <c r="F15" s="129" t="s">
        <v>20</v>
      </c>
      <c r="G15" s="130" t="s">
        <v>18</v>
      </c>
      <c r="H15" s="20" t="s">
        <v>21</v>
      </c>
      <c r="I15" s="20" t="s">
        <v>22</v>
      </c>
      <c r="J15" s="221" t="s">
        <v>322</v>
      </c>
      <c r="K15" s="222">
        <v>0</v>
      </c>
      <c r="L15" s="52">
        <v>23910828</v>
      </c>
      <c r="M15" s="69"/>
      <c r="N15" s="70"/>
      <c r="O15" s="70"/>
      <c r="P15" s="70"/>
      <c r="Q15" s="70"/>
      <c r="R15" s="71"/>
      <c r="S15" s="71"/>
      <c r="T15" s="71"/>
      <c r="U15" s="71"/>
      <c r="V15" s="71"/>
      <c r="W15" s="71"/>
      <c r="X15" s="72"/>
      <c r="Y15" s="86">
        <v>45442</v>
      </c>
    </row>
    <row r="16" spans="1:28" ht="75" customHeight="1" x14ac:dyDescent="0.25">
      <c r="B16" s="288">
        <f t="shared" ref="B16" si="0">B15+1</f>
        <v>3</v>
      </c>
      <c r="C16" s="290">
        <v>13892</v>
      </c>
      <c r="D16" s="318" t="s">
        <v>250</v>
      </c>
      <c r="E16" s="201" t="s">
        <v>18</v>
      </c>
      <c r="F16" s="172" t="s">
        <v>298</v>
      </c>
      <c r="G16" s="188" t="s">
        <v>18</v>
      </c>
      <c r="H16" s="280" t="s">
        <v>251</v>
      </c>
      <c r="I16" s="280" t="s">
        <v>252</v>
      </c>
      <c r="J16" s="249" t="s">
        <v>446</v>
      </c>
      <c r="K16" s="250"/>
      <c r="L16" s="320">
        <v>15096247</v>
      </c>
      <c r="M16" s="284" t="s">
        <v>447</v>
      </c>
      <c r="N16" s="285"/>
      <c r="O16" s="285"/>
      <c r="P16" s="285"/>
      <c r="Q16" s="285"/>
      <c r="R16" s="285"/>
      <c r="S16" s="285"/>
      <c r="T16" s="285"/>
      <c r="U16" s="285"/>
      <c r="V16" s="285"/>
      <c r="W16" s="285"/>
      <c r="X16" s="286"/>
      <c r="Y16" s="142">
        <v>45168</v>
      </c>
    </row>
    <row r="17" spans="2:26" ht="75" customHeight="1" x14ac:dyDescent="0.25">
      <c r="B17" s="289"/>
      <c r="C17" s="291"/>
      <c r="D17" s="319"/>
      <c r="E17" s="202" t="s">
        <v>18</v>
      </c>
      <c r="F17" s="117" t="s">
        <v>297</v>
      </c>
      <c r="G17" s="118" t="s">
        <v>18</v>
      </c>
      <c r="H17" s="281"/>
      <c r="I17" s="281"/>
      <c r="J17" s="224" t="s">
        <v>322</v>
      </c>
      <c r="K17" s="225">
        <v>32</v>
      </c>
      <c r="L17" s="321"/>
      <c r="M17" s="143"/>
      <c r="N17" s="144"/>
      <c r="O17" s="144"/>
      <c r="P17" s="144"/>
      <c r="Q17" s="144"/>
      <c r="R17" s="145"/>
      <c r="S17" s="145"/>
      <c r="T17" s="145"/>
      <c r="U17" s="145"/>
      <c r="V17" s="145"/>
      <c r="W17" s="145"/>
      <c r="X17" s="146"/>
      <c r="Y17" s="147">
        <v>45442</v>
      </c>
    </row>
    <row r="18" spans="2:26" ht="155.25" x14ac:dyDescent="0.25">
      <c r="B18" s="33">
        <f>B16+1</f>
        <v>4</v>
      </c>
      <c r="C18" s="112">
        <v>13894</v>
      </c>
      <c r="D18" s="197" t="s">
        <v>305</v>
      </c>
      <c r="E18" s="203" t="s">
        <v>18</v>
      </c>
      <c r="F18" s="133" t="s">
        <v>306</v>
      </c>
      <c r="G18" s="139" t="s">
        <v>307</v>
      </c>
      <c r="H18" s="4" t="s">
        <v>308</v>
      </c>
      <c r="I18" s="4" t="s">
        <v>309</v>
      </c>
      <c r="J18" s="247" t="s">
        <v>446</v>
      </c>
      <c r="K18" s="248"/>
      <c r="L18" s="29">
        <v>5149544</v>
      </c>
      <c r="M18" s="255" t="s">
        <v>448</v>
      </c>
      <c r="N18" s="256"/>
      <c r="O18" s="256"/>
      <c r="P18" s="256"/>
      <c r="Q18" s="256"/>
      <c r="R18" s="256"/>
      <c r="S18" s="256"/>
      <c r="T18" s="256"/>
      <c r="U18" s="256"/>
      <c r="V18" s="256"/>
      <c r="W18" s="256"/>
      <c r="X18" s="257"/>
      <c r="Y18" s="86">
        <v>44985</v>
      </c>
    </row>
    <row r="19" spans="2:26" ht="241.5" x14ac:dyDescent="0.25">
      <c r="B19" s="33">
        <f>B18+1</f>
        <v>5</v>
      </c>
      <c r="C19" s="61">
        <v>14588</v>
      </c>
      <c r="D19" s="198" t="s">
        <v>23</v>
      </c>
      <c r="E19" s="200" t="s">
        <v>18</v>
      </c>
      <c r="F19" s="204" t="s">
        <v>24</v>
      </c>
      <c r="G19" s="199" t="s">
        <v>18</v>
      </c>
      <c r="H19" s="3" t="s">
        <v>25</v>
      </c>
      <c r="I19" s="20" t="s">
        <v>26</v>
      </c>
      <c r="J19" s="221" t="s">
        <v>322</v>
      </c>
      <c r="K19" s="222">
        <v>550</v>
      </c>
      <c r="L19" s="52">
        <v>1022723261.8200001</v>
      </c>
      <c r="M19" s="69"/>
      <c r="N19" s="70"/>
      <c r="O19" s="70"/>
      <c r="P19" s="71"/>
      <c r="Q19" s="71"/>
      <c r="R19" s="71"/>
      <c r="S19" s="71"/>
      <c r="T19" s="71"/>
      <c r="U19" s="71"/>
      <c r="V19" s="71"/>
      <c r="W19" s="71"/>
      <c r="X19" s="72"/>
      <c r="Y19" s="86">
        <v>45381</v>
      </c>
    </row>
    <row r="20" spans="2:26" ht="155.25" x14ac:dyDescent="0.25">
      <c r="B20" s="33">
        <f t="shared" ref="B20" si="1">B19+1</f>
        <v>6</v>
      </c>
      <c r="C20" s="61">
        <v>14600</v>
      </c>
      <c r="D20" s="198" t="s">
        <v>28</v>
      </c>
      <c r="E20" s="200" t="s">
        <v>18</v>
      </c>
      <c r="F20" s="204" t="s">
        <v>29</v>
      </c>
      <c r="G20" s="199" t="s">
        <v>30</v>
      </c>
      <c r="H20" s="3" t="s">
        <v>31</v>
      </c>
      <c r="I20" s="3" t="s">
        <v>32</v>
      </c>
      <c r="J20" s="221" t="s">
        <v>322</v>
      </c>
      <c r="K20" s="222">
        <v>600</v>
      </c>
      <c r="L20" s="52">
        <v>199706213.16999999</v>
      </c>
      <c r="M20" s="69"/>
      <c r="N20" s="70"/>
      <c r="O20" s="71"/>
      <c r="P20" s="71"/>
      <c r="Q20" s="71"/>
      <c r="R20" s="71"/>
      <c r="S20" s="71"/>
      <c r="T20" s="71"/>
      <c r="U20" s="71"/>
      <c r="V20" s="71"/>
      <c r="W20" s="71"/>
      <c r="X20" s="72"/>
      <c r="Y20" s="86">
        <v>45351</v>
      </c>
    </row>
    <row r="21" spans="2:26" ht="293.25" x14ac:dyDescent="0.25">
      <c r="B21" s="33">
        <f t="shared" ref="B21" si="2">B20+1</f>
        <v>7</v>
      </c>
      <c r="C21" s="61">
        <v>14601</v>
      </c>
      <c r="D21" s="198" t="s">
        <v>33</v>
      </c>
      <c r="E21" s="200" t="s">
        <v>18</v>
      </c>
      <c r="F21" s="204" t="s">
        <v>34</v>
      </c>
      <c r="G21" s="199" t="s">
        <v>35</v>
      </c>
      <c r="H21" s="3" t="s">
        <v>36</v>
      </c>
      <c r="I21" s="3" t="s">
        <v>37</v>
      </c>
      <c r="J21" s="221" t="s">
        <v>322</v>
      </c>
      <c r="K21" s="222">
        <v>236</v>
      </c>
      <c r="L21" s="52">
        <v>250000000</v>
      </c>
      <c r="M21" s="69"/>
      <c r="N21" s="70"/>
      <c r="O21" s="70"/>
      <c r="P21" s="71"/>
      <c r="Q21" s="71"/>
      <c r="R21" s="71"/>
      <c r="S21" s="71"/>
      <c r="T21" s="71"/>
      <c r="U21" s="71"/>
      <c r="V21" s="71"/>
      <c r="W21" s="71"/>
      <c r="X21" s="72"/>
      <c r="Y21" s="86">
        <v>45381</v>
      </c>
    </row>
    <row r="22" spans="2:26" ht="362.25" x14ac:dyDescent="0.25">
      <c r="B22" s="33">
        <f>B21+1</f>
        <v>8</v>
      </c>
      <c r="C22" s="61">
        <v>14615</v>
      </c>
      <c r="D22" s="198" t="s">
        <v>38</v>
      </c>
      <c r="E22" s="200" t="s">
        <v>18</v>
      </c>
      <c r="F22" s="204" t="s">
        <v>39</v>
      </c>
      <c r="G22" s="199" t="s">
        <v>18</v>
      </c>
      <c r="H22" s="3" t="s">
        <v>40</v>
      </c>
      <c r="I22" s="20" t="s">
        <v>41</v>
      </c>
      <c r="J22" s="221" t="s">
        <v>322</v>
      </c>
      <c r="K22" s="222">
        <v>0</v>
      </c>
      <c r="L22" s="52">
        <v>259306551.30000001</v>
      </c>
      <c r="M22" s="69"/>
      <c r="N22" s="70"/>
      <c r="O22" s="70"/>
      <c r="P22" s="70"/>
      <c r="Q22" s="70"/>
      <c r="R22" s="70"/>
      <c r="S22" s="70"/>
      <c r="T22" s="70"/>
      <c r="U22" s="71"/>
      <c r="V22" s="71"/>
      <c r="W22" s="71"/>
      <c r="X22" s="72"/>
      <c r="Y22" s="86">
        <v>45534</v>
      </c>
    </row>
    <row r="23" spans="2:26" ht="293.25" x14ac:dyDescent="0.25">
      <c r="B23" s="33">
        <f>B22+1</f>
        <v>9</v>
      </c>
      <c r="C23" s="61">
        <v>14641</v>
      </c>
      <c r="D23" s="198" t="s">
        <v>271</v>
      </c>
      <c r="E23" s="200" t="s">
        <v>18</v>
      </c>
      <c r="F23" s="204" t="s">
        <v>18</v>
      </c>
      <c r="G23" s="199" t="s">
        <v>18</v>
      </c>
      <c r="H23" s="3" t="s">
        <v>291</v>
      </c>
      <c r="I23" s="20" t="s">
        <v>290</v>
      </c>
      <c r="J23" s="221" t="s">
        <v>322</v>
      </c>
      <c r="K23" s="222">
        <v>0</v>
      </c>
      <c r="L23" s="52">
        <v>19673675</v>
      </c>
      <c r="M23" s="69"/>
      <c r="N23" s="70"/>
      <c r="O23" s="70"/>
      <c r="P23" s="70"/>
      <c r="Q23" s="70"/>
      <c r="R23" s="70"/>
      <c r="S23" s="70"/>
      <c r="T23" s="70"/>
      <c r="U23" s="71"/>
      <c r="V23" s="71"/>
      <c r="W23" s="71"/>
      <c r="X23" s="72"/>
      <c r="Y23" s="86">
        <v>45534</v>
      </c>
    </row>
    <row r="24" spans="2:26" s="19" customFormat="1" ht="103.5" x14ac:dyDescent="0.25">
      <c r="B24" s="34">
        <f>B23+1</f>
        <v>10</v>
      </c>
      <c r="C24" s="61">
        <v>14996</v>
      </c>
      <c r="D24" s="198" t="s">
        <v>311</v>
      </c>
      <c r="E24" s="200" t="s">
        <v>18</v>
      </c>
      <c r="F24" s="204" t="s">
        <v>312</v>
      </c>
      <c r="G24" s="199" t="s">
        <v>313</v>
      </c>
      <c r="H24" s="3" t="s">
        <v>314</v>
      </c>
      <c r="I24" s="20" t="s">
        <v>315</v>
      </c>
      <c r="J24" s="247" t="s">
        <v>446</v>
      </c>
      <c r="K24" s="248"/>
      <c r="L24" s="21">
        <v>12351078</v>
      </c>
      <c r="M24" s="255" t="s">
        <v>449</v>
      </c>
      <c r="N24" s="256"/>
      <c r="O24" s="256"/>
      <c r="P24" s="256"/>
      <c r="Q24" s="256"/>
      <c r="R24" s="256"/>
      <c r="S24" s="256"/>
      <c r="T24" s="256"/>
      <c r="U24" s="256"/>
      <c r="V24" s="256"/>
      <c r="W24" s="256"/>
      <c r="X24" s="257"/>
      <c r="Y24" s="90">
        <v>45076</v>
      </c>
      <c r="Z24" s="25"/>
    </row>
    <row r="25" spans="2:26" x14ac:dyDescent="0.25">
      <c r="B25" s="302" t="s">
        <v>18</v>
      </c>
      <c r="C25" s="302"/>
      <c r="D25" s="302"/>
      <c r="E25" s="302"/>
      <c r="F25" s="302"/>
      <c r="G25" s="302"/>
      <c r="H25" s="302"/>
      <c r="I25" s="302"/>
      <c r="J25" s="302"/>
      <c r="K25" s="302"/>
      <c r="L25" s="302"/>
      <c r="M25" s="302"/>
      <c r="N25" s="302"/>
      <c r="O25" s="302"/>
      <c r="P25" s="302"/>
      <c r="Q25" s="302"/>
      <c r="R25" s="302"/>
      <c r="S25" s="302"/>
      <c r="T25" s="302"/>
      <c r="U25" s="302"/>
      <c r="V25" s="302"/>
      <c r="W25" s="302"/>
      <c r="X25" s="302"/>
      <c r="Y25" s="302"/>
    </row>
    <row r="26" spans="2:26" ht="19.5" x14ac:dyDescent="0.25">
      <c r="B26" s="314" t="s">
        <v>42</v>
      </c>
      <c r="C26" s="315"/>
      <c r="D26" s="315"/>
      <c r="E26" s="315"/>
      <c r="F26" s="315"/>
      <c r="G26" s="315"/>
      <c r="H26" s="315"/>
      <c r="I26" s="315"/>
      <c r="J26" s="315"/>
      <c r="K26" s="315"/>
      <c r="L26" s="315"/>
      <c r="M26" s="315"/>
      <c r="N26" s="315"/>
      <c r="O26" s="315"/>
      <c r="P26" s="315"/>
      <c r="Q26" s="315"/>
      <c r="R26" s="315"/>
      <c r="S26" s="315"/>
      <c r="T26" s="315"/>
      <c r="U26" s="315"/>
      <c r="V26" s="315"/>
      <c r="W26" s="315"/>
      <c r="X26" s="315"/>
      <c r="Y26" s="316"/>
    </row>
    <row r="27" spans="2:26" s="19" customFormat="1" ht="258.75" x14ac:dyDescent="0.25">
      <c r="B27" s="34">
        <f>B24+1</f>
        <v>11</v>
      </c>
      <c r="C27" s="62">
        <v>14731</v>
      </c>
      <c r="D27" s="116" t="s">
        <v>43</v>
      </c>
      <c r="E27" s="205" t="s">
        <v>18</v>
      </c>
      <c r="F27" s="129" t="s">
        <v>44</v>
      </c>
      <c r="G27" s="130" t="s">
        <v>45</v>
      </c>
      <c r="H27" s="20" t="s">
        <v>46</v>
      </c>
      <c r="I27" s="20" t="s">
        <v>47</v>
      </c>
      <c r="J27" s="221" t="s">
        <v>322</v>
      </c>
      <c r="K27" s="220">
        <v>12</v>
      </c>
      <c r="L27" s="21">
        <v>8638298</v>
      </c>
      <c r="M27" s="73"/>
      <c r="N27" s="74"/>
      <c r="O27" s="74"/>
      <c r="P27" s="75"/>
      <c r="Q27" s="75"/>
      <c r="R27" s="75"/>
      <c r="S27" s="75"/>
      <c r="T27" s="75"/>
      <c r="U27" s="75"/>
      <c r="V27" s="75"/>
      <c r="W27" s="75"/>
      <c r="X27" s="76"/>
      <c r="Y27" s="90">
        <v>45381</v>
      </c>
      <c r="Z27" s="25"/>
    </row>
    <row r="28" spans="2:26" s="19" customFormat="1" ht="144" customHeight="1" x14ac:dyDescent="0.25">
      <c r="B28" s="34">
        <f>B27+1</f>
        <v>12</v>
      </c>
      <c r="C28" s="62">
        <v>14771</v>
      </c>
      <c r="D28" s="116" t="s">
        <v>282</v>
      </c>
      <c r="E28" s="205" t="s">
        <v>18</v>
      </c>
      <c r="F28" s="129" t="s">
        <v>283</v>
      </c>
      <c r="G28" s="130" t="s">
        <v>18</v>
      </c>
      <c r="H28" s="20" t="s">
        <v>284</v>
      </c>
      <c r="I28" s="20" t="s">
        <v>285</v>
      </c>
      <c r="J28" s="221" t="s">
        <v>322</v>
      </c>
      <c r="K28" s="222">
        <v>12</v>
      </c>
      <c r="L28" s="21">
        <v>567772</v>
      </c>
      <c r="M28" s="73"/>
      <c r="N28" s="74"/>
      <c r="O28" s="74"/>
      <c r="P28" s="75"/>
      <c r="Q28" s="75"/>
      <c r="R28" s="75"/>
      <c r="S28" s="75"/>
      <c r="T28" s="75"/>
      <c r="U28" s="75"/>
      <c r="V28" s="75"/>
      <c r="W28" s="75"/>
      <c r="X28" s="76"/>
      <c r="Y28" s="90">
        <v>45381</v>
      </c>
      <c r="Z28" s="25"/>
    </row>
    <row r="29" spans="2:26" x14ac:dyDescent="0.25">
      <c r="B29" s="301" t="s">
        <v>18</v>
      </c>
      <c r="C29" s="302"/>
      <c r="D29" s="302"/>
      <c r="E29" s="302"/>
      <c r="F29" s="302"/>
      <c r="G29" s="302"/>
      <c r="H29" s="302"/>
      <c r="I29" s="302"/>
      <c r="J29" s="302"/>
      <c r="K29" s="302"/>
      <c r="L29" s="302"/>
      <c r="M29" s="302"/>
      <c r="N29" s="302"/>
      <c r="O29" s="302"/>
      <c r="P29" s="302"/>
      <c r="Q29" s="302"/>
      <c r="R29" s="302"/>
      <c r="S29" s="302"/>
      <c r="T29" s="302"/>
      <c r="U29" s="302"/>
      <c r="V29" s="302"/>
      <c r="W29" s="302"/>
      <c r="X29" s="302"/>
      <c r="Y29" s="303"/>
    </row>
    <row r="30" spans="2:26" ht="21.75" x14ac:dyDescent="0.25">
      <c r="B30" s="267" t="s">
        <v>48</v>
      </c>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2:26" ht="19.5" x14ac:dyDescent="0.25">
      <c r="B31" s="314" t="s">
        <v>49</v>
      </c>
      <c r="C31" s="315"/>
      <c r="D31" s="315"/>
      <c r="E31" s="315"/>
      <c r="F31" s="315"/>
      <c r="G31" s="315"/>
      <c r="H31" s="315"/>
      <c r="I31" s="315"/>
      <c r="J31" s="315"/>
      <c r="K31" s="315"/>
      <c r="L31" s="315"/>
      <c r="M31" s="315"/>
      <c r="N31" s="315"/>
      <c r="O31" s="315"/>
      <c r="P31" s="315"/>
      <c r="Q31" s="315"/>
      <c r="R31" s="315"/>
      <c r="S31" s="315"/>
      <c r="T31" s="315"/>
      <c r="U31" s="315"/>
      <c r="V31" s="315"/>
      <c r="W31" s="315"/>
      <c r="X31" s="315"/>
      <c r="Y31" s="316"/>
    </row>
    <row r="32" spans="2:26" ht="276" x14ac:dyDescent="0.25">
      <c r="B32" s="33">
        <f>B28+1</f>
        <v>13</v>
      </c>
      <c r="C32" s="61">
        <v>14415</v>
      </c>
      <c r="D32" s="206" t="s">
        <v>224</v>
      </c>
      <c r="E32" s="207" t="s">
        <v>18</v>
      </c>
      <c r="F32" s="208" t="s">
        <v>50</v>
      </c>
      <c r="G32" s="199" t="s">
        <v>27</v>
      </c>
      <c r="H32" s="3" t="s">
        <v>225</v>
      </c>
      <c r="I32" s="3" t="s">
        <v>228</v>
      </c>
      <c r="J32" s="226" t="s">
        <v>322</v>
      </c>
      <c r="K32" s="227">
        <f>1056*10%</f>
        <v>105.60000000000001</v>
      </c>
      <c r="L32" s="12">
        <v>420087317</v>
      </c>
      <c r="M32" s="78"/>
      <c r="N32" s="79"/>
      <c r="O32" s="79"/>
      <c r="P32" s="79"/>
      <c r="Q32" s="79"/>
      <c r="R32" s="79"/>
      <c r="S32" s="79"/>
      <c r="T32" s="79"/>
      <c r="U32" s="79"/>
      <c r="V32" s="79"/>
      <c r="W32" s="79"/>
      <c r="X32" s="80"/>
      <c r="Y32" s="86" t="s">
        <v>296</v>
      </c>
    </row>
    <row r="33" spans="1:26" ht="189.75" x14ac:dyDescent="0.25">
      <c r="B33" s="33">
        <f>B32+1</f>
        <v>14</v>
      </c>
      <c r="C33" s="61">
        <v>14649</v>
      </c>
      <c r="D33" s="206" t="s">
        <v>226</v>
      </c>
      <c r="E33" s="207" t="s">
        <v>18</v>
      </c>
      <c r="F33" s="208" t="s">
        <v>50</v>
      </c>
      <c r="G33" s="199" t="s">
        <v>27</v>
      </c>
      <c r="H33" s="3" t="s">
        <v>227</v>
      </c>
      <c r="I33" s="3" t="s">
        <v>229</v>
      </c>
      <c r="J33" s="226" t="s">
        <v>322</v>
      </c>
      <c r="K33" s="227">
        <v>10300</v>
      </c>
      <c r="L33" s="12">
        <v>727894513</v>
      </c>
      <c r="M33" s="78"/>
      <c r="N33" s="79"/>
      <c r="O33" s="79"/>
      <c r="P33" s="79"/>
      <c r="Q33" s="79"/>
      <c r="R33" s="79"/>
      <c r="S33" s="79"/>
      <c r="T33" s="79"/>
      <c r="U33" s="79"/>
      <c r="V33" s="79"/>
      <c r="W33" s="79"/>
      <c r="X33" s="80"/>
      <c r="Y33" s="86">
        <v>45656</v>
      </c>
    </row>
    <row r="34" spans="1:26" ht="331.9" customHeight="1" x14ac:dyDescent="0.25">
      <c r="B34" s="33">
        <f>B33+1</f>
        <v>15</v>
      </c>
      <c r="C34" s="61">
        <v>16130</v>
      </c>
      <c r="D34" s="206" t="s">
        <v>317</v>
      </c>
      <c r="E34" s="207" t="s">
        <v>18</v>
      </c>
      <c r="F34" s="208" t="s">
        <v>319</v>
      </c>
      <c r="G34" s="199" t="s">
        <v>318</v>
      </c>
      <c r="H34" s="3" t="s">
        <v>321</v>
      </c>
      <c r="I34" s="3" t="s">
        <v>320</v>
      </c>
      <c r="J34" s="226" t="s">
        <v>322</v>
      </c>
      <c r="K34" s="227">
        <f>8*75%</f>
        <v>6</v>
      </c>
      <c r="L34" s="113">
        <v>74857109</v>
      </c>
      <c r="M34" s="78"/>
      <c r="N34" s="79"/>
      <c r="O34" s="79"/>
      <c r="P34" s="79"/>
      <c r="Q34" s="79"/>
      <c r="R34" s="79"/>
      <c r="S34" s="79"/>
      <c r="T34" s="79"/>
      <c r="U34" s="79"/>
      <c r="V34" s="79"/>
      <c r="W34" s="79"/>
      <c r="X34" s="80"/>
      <c r="Y34" s="86" t="s">
        <v>296</v>
      </c>
    </row>
    <row r="35" spans="1:26" x14ac:dyDescent="0.25">
      <c r="B35" s="307" t="s">
        <v>18</v>
      </c>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6" ht="19.5" x14ac:dyDescent="0.25">
      <c r="B36" s="308" t="s">
        <v>253</v>
      </c>
      <c r="C36" s="309"/>
      <c r="D36" s="309"/>
      <c r="E36" s="309"/>
      <c r="F36" s="309"/>
      <c r="G36" s="309"/>
      <c r="H36" s="309"/>
      <c r="I36" s="309"/>
      <c r="J36" s="309"/>
      <c r="K36" s="309"/>
      <c r="L36" s="309"/>
      <c r="M36" s="309"/>
      <c r="N36" s="309"/>
      <c r="O36" s="309"/>
      <c r="P36" s="309"/>
      <c r="Q36" s="309"/>
      <c r="R36" s="309"/>
      <c r="S36" s="309"/>
      <c r="T36" s="309"/>
      <c r="U36" s="309"/>
      <c r="V36" s="309"/>
      <c r="W36" s="309"/>
      <c r="X36" s="309"/>
      <c r="Y36" s="310"/>
    </row>
    <row r="37" spans="1:26" ht="224.25" x14ac:dyDescent="0.25">
      <c r="B37" s="33">
        <f>B34+1</f>
        <v>16</v>
      </c>
      <c r="C37" s="62">
        <v>14025</v>
      </c>
      <c r="D37" s="209" t="s">
        <v>254</v>
      </c>
      <c r="E37" s="207" t="s">
        <v>18</v>
      </c>
      <c r="F37" s="208" t="s">
        <v>50</v>
      </c>
      <c r="G37" s="210" t="s">
        <v>27</v>
      </c>
      <c r="H37" s="2" t="s">
        <v>255</v>
      </c>
      <c r="I37" s="2" t="s">
        <v>256</v>
      </c>
      <c r="J37" s="226" t="s">
        <v>322</v>
      </c>
      <c r="K37" s="243">
        <f>K33*10%+1</f>
        <v>1031</v>
      </c>
      <c r="L37" s="12">
        <v>21668804</v>
      </c>
      <c r="M37" s="78"/>
      <c r="N37" s="79"/>
      <c r="O37" s="79"/>
      <c r="P37" s="79"/>
      <c r="Q37" s="79"/>
      <c r="R37" s="79"/>
      <c r="S37" s="79"/>
      <c r="T37" s="79"/>
      <c r="U37" s="79"/>
      <c r="V37" s="79"/>
      <c r="W37" s="79"/>
      <c r="X37" s="80"/>
      <c r="Y37" s="86">
        <v>45656</v>
      </c>
    </row>
    <row r="38" spans="1:26" ht="15.75" customHeight="1" x14ac:dyDescent="0.25">
      <c r="B38" s="301" t="s">
        <v>18</v>
      </c>
      <c r="C38" s="302"/>
      <c r="D38" s="302"/>
      <c r="E38" s="302"/>
      <c r="F38" s="302"/>
      <c r="G38" s="302"/>
      <c r="H38" s="302"/>
      <c r="I38" s="302"/>
      <c r="J38" s="302"/>
      <c r="K38" s="302"/>
      <c r="L38" s="302"/>
      <c r="M38" s="302"/>
      <c r="N38" s="302"/>
      <c r="O38" s="302"/>
      <c r="P38" s="302"/>
      <c r="Q38" s="302"/>
      <c r="R38" s="302"/>
      <c r="S38" s="302"/>
      <c r="T38" s="302"/>
      <c r="U38" s="302"/>
      <c r="V38" s="302"/>
      <c r="W38" s="302"/>
      <c r="X38" s="302"/>
      <c r="Y38" s="303"/>
    </row>
    <row r="39" spans="1:26" ht="21.75" x14ac:dyDescent="0.25">
      <c r="A39" s="328" t="s">
        <v>51</v>
      </c>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9"/>
    </row>
    <row r="40" spans="1:26" ht="19.5" customHeight="1" x14ac:dyDescent="0.25">
      <c r="B40" s="314" t="s">
        <v>52</v>
      </c>
      <c r="C40" s="315"/>
      <c r="D40" s="315"/>
      <c r="E40" s="315"/>
      <c r="F40" s="315"/>
      <c r="G40" s="315"/>
      <c r="H40" s="315"/>
      <c r="I40" s="315"/>
      <c r="J40" s="315"/>
      <c r="K40" s="315"/>
      <c r="L40" s="315"/>
      <c r="M40" s="315"/>
      <c r="N40" s="315"/>
      <c r="O40" s="315"/>
      <c r="P40" s="315"/>
      <c r="Q40" s="315"/>
      <c r="R40" s="315"/>
      <c r="S40" s="315"/>
      <c r="T40" s="315"/>
      <c r="U40" s="315"/>
      <c r="V40" s="315"/>
      <c r="W40" s="315"/>
      <c r="X40" s="315"/>
      <c r="Y40" s="316"/>
    </row>
    <row r="41" spans="1:26" ht="241.5" x14ac:dyDescent="0.25">
      <c r="B41" s="34">
        <f>B37+1</f>
        <v>17</v>
      </c>
      <c r="C41" s="63">
        <v>12897</v>
      </c>
      <c r="D41" s="211" t="s">
        <v>53</v>
      </c>
      <c r="E41" s="128" t="s">
        <v>18</v>
      </c>
      <c r="F41" s="212" t="s">
        <v>54</v>
      </c>
      <c r="G41" s="139" t="s">
        <v>55</v>
      </c>
      <c r="H41" s="4" t="s">
        <v>56</v>
      </c>
      <c r="I41" s="4" t="s">
        <v>57</v>
      </c>
      <c r="J41" s="221" t="s">
        <v>322</v>
      </c>
      <c r="K41" s="220">
        <v>1</v>
      </c>
      <c r="L41" s="29">
        <v>112184524</v>
      </c>
      <c r="M41" s="73"/>
      <c r="N41" s="74"/>
      <c r="O41" s="74"/>
      <c r="P41" s="75"/>
      <c r="Q41" s="75"/>
      <c r="R41" s="75"/>
      <c r="S41" s="75"/>
      <c r="T41" s="75"/>
      <c r="U41" s="75"/>
      <c r="V41" s="75"/>
      <c r="W41" s="75"/>
      <c r="X41" s="76"/>
      <c r="Y41" s="90">
        <v>45381</v>
      </c>
    </row>
    <row r="42" spans="1:26" ht="207" x14ac:dyDescent="0.25">
      <c r="B42" s="34">
        <f>B41+1</f>
        <v>18</v>
      </c>
      <c r="C42" s="63">
        <v>13278</v>
      </c>
      <c r="D42" s="211" t="s">
        <v>244</v>
      </c>
      <c r="E42" s="140" t="s">
        <v>245</v>
      </c>
      <c r="F42" s="213" t="s">
        <v>246</v>
      </c>
      <c r="G42" s="139" t="s">
        <v>247</v>
      </c>
      <c r="H42" s="4" t="s">
        <v>248</v>
      </c>
      <c r="I42" s="4" t="s">
        <v>249</v>
      </c>
      <c r="J42" s="247" t="s">
        <v>446</v>
      </c>
      <c r="K42" s="248"/>
      <c r="L42" s="29">
        <v>22462683</v>
      </c>
      <c r="M42" s="255" t="s">
        <v>449</v>
      </c>
      <c r="N42" s="256"/>
      <c r="O42" s="256"/>
      <c r="P42" s="256"/>
      <c r="Q42" s="256"/>
      <c r="R42" s="256"/>
      <c r="S42" s="256"/>
      <c r="T42" s="256"/>
      <c r="U42" s="256"/>
      <c r="V42" s="256"/>
      <c r="W42" s="256"/>
      <c r="X42" s="257"/>
      <c r="Y42" s="90">
        <v>45076</v>
      </c>
    </row>
    <row r="43" spans="1:26" s="19" customFormat="1" ht="396.75" x14ac:dyDescent="0.25">
      <c r="B43" s="109">
        <f t="shared" ref="B43" si="3">B42+1</f>
        <v>19</v>
      </c>
      <c r="C43" s="110">
        <v>13302</v>
      </c>
      <c r="D43" s="119" t="s">
        <v>323</v>
      </c>
      <c r="E43" s="120" t="s">
        <v>18</v>
      </c>
      <c r="F43" s="121" t="s">
        <v>324</v>
      </c>
      <c r="G43" s="122" t="s">
        <v>325</v>
      </c>
      <c r="H43" s="5" t="s">
        <v>326</v>
      </c>
      <c r="I43" s="5" t="s">
        <v>327</v>
      </c>
      <c r="J43" s="228" t="s">
        <v>322</v>
      </c>
      <c r="K43" s="229">
        <v>1</v>
      </c>
      <c r="L43" s="123">
        <v>72518567</v>
      </c>
      <c r="M43" s="73"/>
      <c r="N43" s="74"/>
      <c r="O43" s="74"/>
      <c r="P43" s="75"/>
      <c r="Q43" s="75"/>
      <c r="R43" s="75"/>
      <c r="S43" s="75"/>
      <c r="T43" s="75"/>
      <c r="U43" s="75"/>
      <c r="V43" s="75"/>
      <c r="W43" s="75"/>
      <c r="X43" s="76"/>
      <c r="Y43" s="90">
        <v>45381</v>
      </c>
      <c r="Z43" s="25"/>
    </row>
    <row r="44" spans="1:26" s="19" customFormat="1" ht="49.9" customHeight="1" x14ac:dyDescent="0.25">
      <c r="B44" s="336">
        <f>B43+1</f>
        <v>20</v>
      </c>
      <c r="C44" s="272">
        <v>13518</v>
      </c>
      <c r="D44" s="298" t="s">
        <v>58</v>
      </c>
      <c r="E44" s="276" t="s">
        <v>59</v>
      </c>
      <c r="F44" s="274" t="s">
        <v>60</v>
      </c>
      <c r="G44" s="349" t="s">
        <v>61</v>
      </c>
      <c r="H44" s="280" t="s">
        <v>62</v>
      </c>
      <c r="I44" s="280" t="s">
        <v>63</v>
      </c>
      <c r="J44" s="230" t="s">
        <v>322</v>
      </c>
      <c r="K44" s="223">
        <v>1</v>
      </c>
      <c r="L44" s="125">
        <v>256993362</v>
      </c>
      <c r="M44" s="148"/>
      <c r="N44" s="149"/>
      <c r="O44" s="149"/>
      <c r="P44" s="149"/>
      <c r="Q44" s="149"/>
      <c r="R44" s="149"/>
      <c r="S44" s="150"/>
      <c r="T44" s="150"/>
      <c r="U44" s="150"/>
      <c r="V44" s="150"/>
      <c r="W44" s="150"/>
      <c r="X44" s="151"/>
      <c r="Y44" s="152">
        <v>45473</v>
      </c>
      <c r="Z44" s="25"/>
    </row>
    <row r="45" spans="1:26" s="19" customFormat="1" ht="49.9" customHeight="1" x14ac:dyDescent="0.25">
      <c r="B45" s="337"/>
      <c r="C45" s="273"/>
      <c r="D45" s="299"/>
      <c r="E45" s="277"/>
      <c r="F45" s="275"/>
      <c r="G45" s="350"/>
      <c r="H45" s="281"/>
      <c r="I45" s="281"/>
      <c r="J45" s="224" t="s">
        <v>328</v>
      </c>
      <c r="K45" s="231">
        <v>1</v>
      </c>
      <c r="L45" s="127">
        <v>200615327</v>
      </c>
      <c r="M45" s="153"/>
      <c r="N45" s="154"/>
      <c r="O45" s="154"/>
      <c r="P45" s="154"/>
      <c r="Q45" s="154"/>
      <c r="R45" s="154"/>
      <c r="S45" s="155"/>
      <c r="T45" s="155"/>
      <c r="U45" s="155"/>
      <c r="V45" s="155"/>
      <c r="W45" s="155"/>
      <c r="X45" s="156"/>
      <c r="Y45" s="157">
        <v>45473</v>
      </c>
      <c r="Z45" s="25"/>
    </row>
    <row r="46" spans="1:26" s="19" customFormat="1" ht="85.15" customHeight="1" x14ac:dyDescent="0.25">
      <c r="B46" s="270">
        <f>B44+1</f>
        <v>21</v>
      </c>
      <c r="C46" s="272">
        <v>13523</v>
      </c>
      <c r="D46" s="298" t="s">
        <v>64</v>
      </c>
      <c r="E46" s="276" t="s">
        <v>65</v>
      </c>
      <c r="F46" s="274" t="s">
        <v>66</v>
      </c>
      <c r="G46" s="349" t="s">
        <v>67</v>
      </c>
      <c r="H46" s="280" t="s">
        <v>68</v>
      </c>
      <c r="I46" s="280" t="s">
        <v>69</v>
      </c>
      <c r="J46" s="230" t="s">
        <v>322</v>
      </c>
      <c r="K46" s="223">
        <v>1</v>
      </c>
      <c r="L46" s="125">
        <v>60011148</v>
      </c>
      <c r="M46" s="148"/>
      <c r="N46" s="149"/>
      <c r="O46" s="149"/>
      <c r="P46" s="149"/>
      <c r="Q46" s="149"/>
      <c r="R46" s="150"/>
      <c r="S46" s="150"/>
      <c r="T46" s="150"/>
      <c r="U46" s="150"/>
      <c r="V46" s="150"/>
      <c r="W46" s="150"/>
      <c r="X46" s="151"/>
      <c r="Y46" s="152">
        <v>45442</v>
      </c>
      <c r="Z46" s="25"/>
    </row>
    <row r="47" spans="1:26" s="19" customFormat="1" ht="85.15" customHeight="1" x14ac:dyDescent="0.25">
      <c r="B47" s="271"/>
      <c r="C47" s="273"/>
      <c r="D47" s="299"/>
      <c r="E47" s="277"/>
      <c r="F47" s="275"/>
      <c r="G47" s="350"/>
      <c r="H47" s="281"/>
      <c r="I47" s="281"/>
      <c r="J47" s="224" t="s">
        <v>328</v>
      </c>
      <c r="K47" s="231">
        <v>1</v>
      </c>
      <c r="L47" s="127">
        <v>107590663</v>
      </c>
      <c r="M47" s="153"/>
      <c r="N47" s="154"/>
      <c r="O47" s="154"/>
      <c r="P47" s="154"/>
      <c r="Q47" s="154"/>
      <c r="R47" s="155"/>
      <c r="S47" s="155"/>
      <c r="T47" s="155"/>
      <c r="U47" s="155"/>
      <c r="V47" s="155"/>
      <c r="W47" s="155"/>
      <c r="X47" s="156"/>
      <c r="Y47" s="157">
        <v>45442</v>
      </c>
      <c r="Z47" s="25"/>
    </row>
    <row r="48" spans="1:26" s="19" customFormat="1" ht="127.9" customHeight="1" x14ac:dyDescent="0.25">
      <c r="B48" s="270">
        <f>B46+1</f>
        <v>22</v>
      </c>
      <c r="C48" s="272">
        <v>13530</v>
      </c>
      <c r="D48" s="298" t="s">
        <v>70</v>
      </c>
      <c r="E48" s="276" t="s">
        <v>71</v>
      </c>
      <c r="F48" s="274" t="s">
        <v>72</v>
      </c>
      <c r="G48" s="349" t="s">
        <v>73</v>
      </c>
      <c r="H48" s="280" t="s">
        <v>74</v>
      </c>
      <c r="I48" s="280" t="s">
        <v>75</v>
      </c>
      <c r="J48" s="230" t="s">
        <v>322</v>
      </c>
      <c r="K48" s="223">
        <v>1</v>
      </c>
      <c r="L48" s="125">
        <v>58600426</v>
      </c>
      <c r="M48" s="148"/>
      <c r="N48" s="149"/>
      <c r="O48" s="149"/>
      <c r="P48" s="149"/>
      <c r="Q48" s="150"/>
      <c r="R48" s="150"/>
      <c r="S48" s="150"/>
      <c r="T48" s="150"/>
      <c r="U48" s="150"/>
      <c r="V48" s="150"/>
      <c r="W48" s="150"/>
      <c r="X48" s="151"/>
      <c r="Y48" s="152">
        <v>45412</v>
      </c>
      <c r="Z48" s="25"/>
    </row>
    <row r="49" spans="2:26" s="19" customFormat="1" ht="127.9" customHeight="1" x14ac:dyDescent="0.25">
      <c r="B49" s="271"/>
      <c r="C49" s="273"/>
      <c r="D49" s="299"/>
      <c r="E49" s="277"/>
      <c r="F49" s="275"/>
      <c r="G49" s="350"/>
      <c r="H49" s="281"/>
      <c r="I49" s="281"/>
      <c r="J49" s="224" t="s">
        <v>328</v>
      </c>
      <c r="K49" s="231">
        <v>1</v>
      </c>
      <c r="L49" s="127">
        <v>61929676</v>
      </c>
      <c r="M49" s="153"/>
      <c r="N49" s="154"/>
      <c r="O49" s="154"/>
      <c r="P49" s="154"/>
      <c r="Q49" s="155"/>
      <c r="R49" s="155"/>
      <c r="S49" s="155"/>
      <c r="T49" s="155"/>
      <c r="U49" s="155"/>
      <c r="V49" s="155"/>
      <c r="W49" s="155"/>
      <c r="X49" s="156"/>
      <c r="Y49" s="157">
        <v>45412</v>
      </c>
      <c r="Z49" s="25"/>
    </row>
    <row r="50" spans="2:26" s="19" customFormat="1" ht="175.15" customHeight="1" x14ac:dyDescent="0.25">
      <c r="B50" s="270">
        <f>B48+1</f>
        <v>23</v>
      </c>
      <c r="C50" s="272">
        <v>13532</v>
      </c>
      <c r="D50" s="298" t="s">
        <v>76</v>
      </c>
      <c r="E50" s="276" t="s">
        <v>77</v>
      </c>
      <c r="F50" s="274" t="s">
        <v>78</v>
      </c>
      <c r="G50" s="349" t="s">
        <v>79</v>
      </c>
      <c r="H50" s="280" t="s">
        <v>80</v>
      </c>
      <c r="I50" s="280" t="s">
        <v>81</v>
      </c>
      <c r="J50" s="230" t="s">
        <v>322</v>
      </c>
      <c r="K50" s="223">
        <v>1</v>
      </c>
      <c r="L50" s="125">
        <v>21379657</v>
      </c>
      <c r="M50" s="148"/>
      <c r="N50" s="149"/>
      <c r="O50" s="149"/>
      <c r="P50" s="149"/>
      <c r="Q50" s="149"/>
      <c r="R50" s="149"/>
      <c r="S50" s="149"/>
      <c r="T50" s="149"/>
      <c r="U50" s="149"/>
      <c r="V50" s="149"/>
      <c r="W50" s="149"/>
      <c r="X50" s="158"/>
      <c r="Y50" s="152">
        <v>45656</v>
      </c>
      <c r="Z50" s="25"/>
    </row>
    <row r="51" spans="2:26" s="19" customFormat="1" ht="175.15" customHeight="1" x14ac:dyDescent="0.25">
      <c r="B51" s="271"/>
      <c r="C51" s="273"/>
      <c r="D51" s="299"/>
      <c r="E51" s="277"/>
      <c r="F51" s="275"/>
      <c r="G51" s="350"/>
      <c r="H51" s="281"/>
      <c r="I51" s="281"/>
      <c r="J51" s="224" t="s">
        <v>328</v>
      </c>
      <c r="K51" s="231">
        <v>1</v>
      </c>
      <c r="L51" s="127">
        <v>15620343</v>
      </c>
      <c r="M51" s="153"/>
      <c r="N51" s="154"/>
      <c r="O51" s="154"/>
      <c r="P51" s="154"/>
      <c r="Q51" s="154"/>
      <c r="R51" s="154"/>
      <c r="S51" s="154"/>
      <c r="T51" s="154"/>
      <c r="U51" s="154"/>
      <c r="V51" s="154"/>
      <c r="W51" s="154"/>
      <c r="X51" s="159"/>
      <c r="Y51" s="157">
        <v>45656</v>
      </c>
      <c r="Z51" s="25"/>
    </row>
    <row r="52" spans="2:26" s="19" customFormat="1" ht="85.15" customHeight="1" x14ac:dyDescent="0.25">
      <c r="B52" s="270">
        <f>B50+1</f>
        <v>24</v>
      </c>
      <c r="C52" s="272">
        <v>13537</v>
      </c>
      <c r="D52" s="298" t="s">
        <v>82</v>
      </c>
      <c r="E52" s="276" t="s">
        <v>83</v>
      </c>
      <c r="F52" s="274" t="s">
        <v>84</v>
      </c>
      <c r="G52" s="349" t="s">
        <v>85</v>
      </c>
      <c r="H52" s="280" t="s">
        <v>86</v>
      </c>
      <c r="I52" s="280" t="s">
        <v>87</v>
      </c>
      <c r="J52" s="249" t="s">
        <v>446</v>
      </c>
      <c r="K52" s="250"/>
      <c r="L52" s="125">
        <v>12012314.58</v>
      </c>
      <c r="M52" s="284" t="s">
        <v>450</v>
      </c>
      <c r="N52" s="285"/>
      <c r="O52" s="285"/>
      <c r="P52" s="285"/>
      <c r="Q52" s="285"/>
      <c r="R52" s="285"/>
      <c r="S52" s="285"/>
      <c r="T52" s="285"/>
      <c r="U52" s="285"/>
      <c r="V52" s="285"/>
      <c r="W52" s="285"/>
      <c r="X52" s="286"/>
      <c r="Y52" s="152">
        <v>45107</v>
      </c>
      <c r="Z52" s="25"/>
    </row>
    <row r="53" spans="2:26" s="19" customFormat="1" ht="85.15" customHeight="1" x14ac:dyDescent="0.25">
      <c r="B53" s="271"/>
      <c r="C53" s="273"/>
      <c r="D53" s="299"/>
      <c r="E53" s="277"/>
      <c r="F53" s="275"/>
      <c r="G53" s="350"/>
      <c r="H53" s="281"/>
      <c r="I53" s="281"/>
      <c r="J53" s="224" t="s">
        <v>328</v>
      </c>
      <c r="K53" s="231">
        <v>1</v>
      </c>
      <c r="L53" s="127">
        <v>17353333</v>
      </c>
      <c r="M53" s="153"/>
      <c r="N53" s="154"/>
      <c r="O53" s="154"/>
      <c r="P53" s="155"/>
      <c r="Q53" s="155"/>
      <c r="R53" s="155"/>
      <c r="S53" s="155"/>
      <c r="T53" s="155"/>
      <c r="U53" s="155"/>
      <c r="V53" s="155"/>
      <c r="W53" s="155"/>
      <c r="X53" s="156"/>
      <c r="Y53" s="157">
        <v>45381</v>
      </c>
      <c r="Z53" s="25"/>
    </row>
    <row r="54" spans="2:26" s="19" customFormat="1" ht="75" customHeight="1" x14ac:dyDescent="0.25">
      <c r="B54" s="270">
        <f>B52+1</f>
        <v>25</v>
      </c>
      <c r="C54" s="272">
        <v>13656</v>
      </c>
      <c r="D54" s="298" t="s">
        <v>88</v>
      </c>
      <c r="E54" s="276" t="s">
        <v>238</v>
      </c>
      <c r="F54" s="274" t="s">
        <v>89</v>
      </c>
      <c r="G54" s="349" t="s">
        <v>90</v>
      </c>
      <c r="H54" s="280" t="s">
        <v>223</v>
      </c>
      <c r="I54" s="280" t="s">
        <v>91</v>
      </c>
      <c r="J54" s="230" t="s">
        <v>322</v>
      </c>
      <c r="K54" s="223">
        <v>1</v>
      </c>
      <c r="L54" s="125">
        <v>524142828</v>
      </c>
      <c r="M54" s="148"/>
      <c r="N54" s="149"/>
      <c r="O54" s="149"/>
      <c r="P54" s="149"/>
      <c r="Q54" s="149"/>
      <c r="R54" s="149"/>
      <c r="S54" s="149"/>
      <c r="T54" s="149"/>
      <c r="U54" s="149"/>
      <c r="V54" s="149"/>
      <c r="W54" s="149"/>
      <c r="X54" s="158"/>
      <c r="Y54" s="152">
        <v>45656</v>
      </c>
      <c r="Z54" s="25"/>
    </row>
    <row r="55" spans="2:26" s="19" customFormat="1" ht="75" customHeight="1" x14ac:dyDescent="0.25">
      <c r="B55" s="271"/>
      <c r="C55" s="273"/>
      <c r="D55" s="299"/>
      <c r="E55" s="277"/>
      <c r="F55" s="275"/>
      <c r="G55" s="350"/>
      <c r="H55" s="281"/>
      <c r="I55" s="281"/>
      <c r="J55" s="224" t="s">
        <v>328</v>
      </c>
      <c r="K55" s="231">
        <v>1</v>
      </c>
      <c r="L55" s="127">
        <v>541393119</v>
      </c>
      <c r="M55" s="153"/>
      <c r="N55" s="154"/>
      <c r="O55" s="154"/>
      <c r="P55" s="154"/>
      <c r="Q55" s="154"/>
      <c r="R55" s="154"/>
      <c r="S55" s="154"/>
      <c r="T55" s="154"/>
      <c r="U55" s="154"/>
      <c r="V55" s="154"/>
      <c r="W55" s="154"/>
      <c r="X55" s="159"/>
      <c r="Y55" s="157" t="s">
        <v>296</v>
      </c>
      <c r="Z55" s="25"/>
    </row>
    <row r="56" spans="2:26" s="19" customFormat="1" ht="45" customHeight="1" x14ac:dyDescent="0.25">
      <c r="B56" s="270">
        <f>B54+1</f>
        <v>26</v>
      </c>
      <c r="C56" s="272">
        <v>13747</v>
      </c>
      <c r="D56" s="298" t="s">
        <v>92</v>
      </c>
      <c r="E56" s="276" t="s">
        <v>18</v>
      </c>
      <c r="F56" s="274" t="s">
        <v>93</v>
      </c>
      <c r="G56" s="349" t="s">
        <v>94</v>
      </c>
      <c r="H56" s="280" t="s">
        <v>95</v>
      </c>
      <c r="I56" s="280" t="s">
        <v>96</v>
      </c>
      <c r="J56" s="230" t="s">
        <v>322</v>
      </c>
      <c r="K56" s="223">
        <v>1</v>
      </c>
      <c r="L56" s="125">
        <v>46400670.170000002</v>
      </c>
      <c r="M56" s="148"/>
      <c r="N56" s="149"/>
      <c r="O56" s="149"/>
      <c r="P56" s="149"/>
      <c r="Q56" s="150"/>
      <c r="R56" s="150"/>
      <c r="S56" s="150"/>
      <c r="T56" s="150"/>
      <c r="U56" s="150"/>
      <c r="V56" s="150"/>
      <c r="W56" s="150"/>
      <c r="X56" s="151"/>
      <c r="Y56" s="152">
        <v>45412</v>
      </c>
      <c r="Z56" s="25"/>
    </row>
    <row r="57" spans="2:26" s="19" customFormat="1" ht="45" customHeight="1" x14ac:dyDescent="0.25">
      <c r="B57" s="271"/>
      <c r="C57" s="273"/>
      <c r="D57" s="299"/>
      <c r="E57" s="277"/>
      <c r="F57" s="275"/>
      <c r="G57" s="350"/>
      <c r="H57" s="281"/>
      <c r="I57" s="281"/>
      <c r="J57" s="224" t="s">
        <v>328</v>
      </c>
      <c r="K57" s="231">
        <v>1</v>
      </c>
      <c r="L57" s="127">
        <v>23096108</v>
      </c>
      <c r="M57" s="153"/>
      <c r="N57" s="154"/>
      <c r="O57" s="154"/>
      <c r="P57" s="154"/>
      <c r="Q57" s="155"/>
      <c r="R57" s="155"/>
      <c r="S57" s="155"/>
      <c r="T57" s="155"/>
      <c r="U57" s="155"/>
      <c r="V57" s="155"/>
      <c r="W57" s="155"/>
      <c r="X57" s="156"/>
      <c r="Y57" s="157">
        <v>45412</v>
      </c>
      <c r="Z57" s="25"/>
    </row>
    <row r="58" spans="2:26" s="19" customFormat="1" ht="75" customHeight="1" x14ac:dyDescent="0.25">
      <c r="B58" s="270">
        <f>B56+1</f>
        <v>27</v>
      </c>
      <c r="C58" s="272">
        <v>14124</v>
      </c>
      <c r="D58" s="298" t="s">
        <v>97</v>
      </c>
      <c r="E58" s="276" t="s">
        <v>18</v>
      </c>
      <c r="F58" s="274" t="s">
        <v>98</v>
      </c>
      <c r="G58" s="349" t="s">
        <v>99</v>
      </c>
      <c r="H58" s="280" t="s">
        <v>100</v>
      </c>
      <c r="I58" s="280" t="s">
        <v>101</v>
      </c>
      <c r="J58" s="249" t="s">
        <v>446</v>
      </c>
      <c r="K58" s="250"/>
      <c r="L58" s="125">
        <v>36092884</v>
      </c>
      <c r="M58" s="284" t="s">
        <v>447</v>
      </c>
      <c r="N58" s="285"/>
      <c r="O58" s="285"/>
      <c r="P58" s="285"/>
      <c r="Q58" s="285"/>
      <c r="R58" s="285"/>
      <c r="S58" s="285"/>
      <c r="T58" s="285"/>
      <c r="U58" s="285"/>
      <c r="V58" s="285"/>
      <c r="W58" s="285"/>
      <c r="X58" s="286"/>
      <c r="Y58" s="152">
        <v>45168</v>
      </c>
      <c r="Z58" s="25"/>
    </row>
    <row r="59" spans="2:26" s="19" customFormat="1" ht="75" customHeight="1" x14ac:dyDescent="0.25">
      <c r="B59" s="271"/>
      <c r="C59" s="273"/>
      <c r="D59" s="299"/>
      <c r="E59" s="277"/>
      <c r="F59" s="275"/>
      <c r="G59" s="350"/>
      <c r="H59" s="281"/>
      <c r="I59" s="281"/>
      <c r="J59" s="224" t="s">
        <v>328</v>
      </c>
      <c r="K59" s="231">
        <v>1</v>
      </c>
      <c r="L59" s="127">
        <v>64524823</v>
      </c>
      <c r="M59" s="153"/>
      <c r="N59" s="154"/>
      <c r="O59" s="154"/>
      <c r="P59" s="155"/>
      <c r="Q59" s="155"/>
      <c r="R59" s="155"/>
      <c r="S59" s="155"/>
      <c r="T59" s="155"/>
      <c r="U59" s="155"/>
      <c r="V59" s="155"/>
      <c r="W59" s="155"/>
      <c r="X59" s="156"/>
      <c r="Y59" s="157">
        <v>45381</v>
      </c>
      <c r="Z59" s="25"/>
    </row>
    <row r="60" spans="2:26" s="19" customFormat="1" ht="75" customHeight="1" x14ac:dyDescent="0.25">
      <c r="B60" s="270">
        <f>B58+1</f>
        <v>28</v>
      </c>
      <c r="C60" s="272">
        <v>14125</v>
      </c>
      <c r="D60" s="298" t="s">
        <v>102</v>
      </c>
      <c r="E60" s="276" t="s">
        <v>18</v>
      </c>
      <c r="F60" s="274" t="s">
        <v>103</v>
      </c>
      <c r="G60" s="349" t="s">
        <v>104</v>
      </c>
      <c r="H60" s="280" t="s">
        <v>105</v>
      </c>
      <c r="I60" s="280" t="s">
        <v>106</v>
      </c>
      <c r="J60" s="249" t="s">
        <v>446</v>
      </c>
      <c r="K60" s="250"/>
      <c r="L60" s="125">
        <v>94392520</v>
      </c>
      <c r="M60" s="284" t="s">
        <v>448</v>
      </c>
      <c r="N60" s="285"/>
      <c r="O60" s="285"/>
      <c r="P60" s="285"/>
      <c r="Q60" s="285"/>
      <c r="R60" s="285"/>
      <c r="S60" s="285"/>
      <c r="T60" s="285"/>
      <c r="U60" s="285"/>
      <c r="V60" s="285"/>
      <c r="W60" s="285"/>
      <c r="X60" s="286"/>
      <c r="Y60" s="152">
        <v>44985</v>
      </c>
      <c r="Z60" s="25"/>
    </row>
    <row r="61" spans="2:26" s="19" customFormat="1" ht="75" customHeight="1" x14ac:dyDescent="0.25">
      <c r="B61" s="271"/>
      <c r="C61" s="273"/>
      <c r="D61" s="299"/>
      <c r="E61" s="277"/>
      <c r="F61" s="275"/>
      <c r="G61" s="350"/>
      <c r="H61" s="281"/>
      <c r="I61" s="281"/>
      <c r="J61" s="224" t="s">
        <v>328</v>
      </c>
      <c r="K61" s="231">
        <v>1</v>
      </c>
      <c r="L61" s="127">
        <v>30518759</v>
      </c>
      <c r="M61" s="153"/>
      <c r="N61" s="154"/>
      <c r="O61" s="154"/>
      <c r="P61" s="155"/>
      <c r="Q61" s="155"/>
      <c r="R61" s="155"/>
      <c r="S61" s="155"/>
      <c r="T61" s="155"/>
      <c r="U61" s="155"/>
      <c r="V61" s="155"/>
      <c r="W61" s="155"/>
      <c r="X61" s="156"/>
      <c r="Y61" s="157">
        <v>45381</v>
      </c>
      <c r="Z61" s="25"/>
    </row>
    <row r="62" spans="2:26" s="19" customFormat="1" ht="64.900000000000006" customHeight="1" x14ac:dyDescent="0.25">
      <c r="B62" s="270">
        <f>B60+1</f>
        <v>29</v>
      </c>
      <c r="C62" s="272">
        <v>14127</v>
      </c>
      <c r="D62" s="298" t="s">
        <v>107</v>
      </c>
      <c r="E62" s="276" t="s">
        <v>18</v>
      </c>
      <c r="F62" s="274" t="s">
        <v>108</v>
      </c>
      <c r="G62" s="349" t="s">
        <v>109</v>
      </c>
      <c r="H62" s="280" t="s">
        <v>110</v>
      </c>
      <c r="I62" s="280" t="s">
        <v>111</v>
      </c>
      <c r="J62" s="249" t="s">
        <v>446</v>
      </c>
      <c r="K62" s="250"/>
      <c r="L62" s="125">
        <v>81086958</v>
      </c>
      <c r="M62" s="284" t="s">
        <v>451</v>
      </c>
      <c r="N62" s="285"/>
      <c r="O62" s="285"/>
      <c r="P62" s="285"/>
      <c r="Q62" s="285"/>
      <c r="R62" s="285"/>
      <c r="S62" s="285"/>
      <c r="T62" s="285"/>
      <c r="U62" s="285"/>
      <c r="V62" s="285"/>
      <c r="W62" s="285"/>
      <c r="X62" s="286"/>
      <c r="Y62" s="152">
        <v>45290</v>
      </c>
      <c r="Z62" s="25"/>
    </row>
    <row r="63" spans="2:26" s="19" customFormat="1" ht="64.900000000000006" customHeight="1" x14ac:dyDescent="0.25">
      <c r="B63" s="271"/>
      <c r="C63" s="273"/>
      <c r="D63" s="299"/>
      <c r="E63" s="277"/>
      <c r="F63" s="275"/>
      <c r="G63" s="350"/>
      <c r="H63" s="281"/>
      <c r="I63" s="281"/>
      <c r="J63" s="224" t="s">
        <v>328</v>
      </c>
      <c r="K63" s="231">
        <v>1</v>
      </c>
      <c r="L63" s="127">
        <v>109007100</v>
      </c>
      <c r="M63" s="153"/>
      <c r="N63" s="154"/>
      <c r="O63" s="154"/>
      <c r="P63" s="154"/>
      <c r="Q63" s="154"/>
      <c r="R63" s="155"/>
      <c r="S63" s="155"/>
      <c r="T63" s="155"/>
      <c r="U63" s="155"/>
      <c r="V63" s="155"/>
      <c r="W63" s="155"/>
      <c r="X63" s="156"/>
      <c r="Y63" s="157">
        <v>45442</v>
      </c>
      <c r="Z63" s="25"/>
    </row>
    <row r="64" spans="2:26" s="19" customFormat="1" ht="115.15" customHeight="1" x14ac:dyDescent="0.25">
      <c r="B64" s="270">
        <f>B62+1</f>
        <v>30</v>
      </c>
      <c r="C64" s="272">
        <v>14178</v>
      </c>
      <c r="D64" s="298" t="s">
        <v>112</v>
      </c>
      <c r="E64" s="276" t="s">
        <v>18</v>
      </c>
      <c r="F64" s="274" t="s">
        <v>113</v>
      </c>
      <c r="G64" s="349" t="s">
        <v>114</v>
      </c>
      <c r="H64" s="280" t="s">
        <v>115</v>
      </c>
      <c r="I64" s="280" t="s">
        <v>116</v>
      </c>
      <c r="J64" s="230" t="s">
        <v>322</v>
      </c>
      <c r="K64" s="223">
        <v>1</v>
      </c>
      <c r="L64" s="125">
        <v>275521419</v>
      </c>
      <c r="M64" s="148"/>
      <c r="N64" s="149"/>
      <c r="O64" s="149"/>
      <c r="P64" s="149"/>
      <c r="Q64" s="150"/>
      <c r="R64" s="150"/>
      <c r="S64" s="150"/>
      <c r="T64" s="150"/>
      <c r="U64" s="150"/>
      <c r="V64" s="150"/>
      <c r="W64" s="150"/>
      <c r="X64" s="151"/>
      <c r="Y64" s="152">
        <v>45412</v>
      </c>
      <c r="Z64" s="25"/>
    </row>
    <row r="65" spans="2:26" s="19" customFormat="1" ht="115.15" customHeight="1" x14ac:dyDescent="0.25">
      <c r="B65" s="271"/>
      <c r="C65" s="273"/>
      <c r="D65" s="299"/>
      <c r="E65" s="277"/>
      <c r="F65" s="275"/>
      <c r="G65" s="350"/>
      <c r="H65" s="281"/>
      <c r="I65" s="281"/>
      <c r="J65" s="224" t="s">
        <v>328</v>
      </c>
      <c r="K65" s="231">
        <v>1</v>
      </c>
      <c r="L65" s="127">
        <v>120533135</v>
      </c>
      <c r="M65" s="153"/>
      <c r="N65" s="154"/>
      <c r="O65" s="154"/>
      <c r="P65" s="154"/>
      <c r="Q65" s="155"/>
      <c r="R65" s="155"/>
      <c r="S65" s="155"/>
      <c r="T65" s="155"/>
      <c r="U65" s="155"/>
      <c r="V65" s="155"/>
      <c r="W65" s="155"/>
      <c r="X65" s="156"/>
      <c r="Y65" s="157">
        <v>45412</v>
      </c>
      <c r="Z65" s="25"/>
    </row>
    <row r="66" spans="2:26" s="19" customFormat="1" ht="180" customHeight="1" x14ac:dyDescent="0.25">
      <c r="B66" s="109">
        <f>B64+1</f>
        <v>31</v>
      </c>
      <c r="C66" s="110">
        <v>14233</v>
      </c>
      <c r="D66" s="119" t="s">
        <v>117</v>
      </c>
      <c r="E66" s="120" t="s">
        <v>118</v>
      </c>
      <c r="F66" s="121" t="s">
        <v>119</v>
      </c>
      <c r="G66" s="122" t="s">
        <v>120</v>
      </c>
      <c r="H66" s="5" t="s">
        <v>121</v>
      </c>
      <c r="I66" s="5" t="s">
        <v>122</v>
      </c>
      <c r="J66" s="247" t="s">
        <v>446</v>
      </c>
      <c r="K66" s="248"/>
      <c r="L66" s="21">
        <v>521017995</v>
      </c>
      <c r="M66" s="255" t="s">
        <v>447</v>
      </c>
      <c r="N66" s="256"/>
      <c r="O66" s="256"/>
      <c r="P66" s="256"/>
      <c r="Q66" s="256"/>
      <c r="R66" s="256"/>
      <c r="S66" s="256"/>
      <c r="T66" s="256"/>
      <c r="U66" s="256"/>
      <c r="V66" s="256"/>
      <c r="W66" s="256"/>
      <c r="X66" s="257"/>
      <c r="Y66" s="90">
        <v>45168</v>
      </c>
      <c r="Z66" s="25"/>
    </row>
    <row r="67" spans="2:26" s="19" customFormat="1" ht="120" customHeight="1" x14ac:dyDescent="0.25">
      <c r="B67" s="270">
        <f>B66+1</f>
        <v>32</v>
      </c>
      <c r="C67" s="272">
        <v>14234</v>
      </c>
      <c r="D67" s="298" t="s">
        <v>123</v>
      </c>
      <c r="E67" s="276" t="s">
        <v>18</v>
      </c>
      <c r="F67" s="274" t="s">
        <v>124</v>
      </c>
      <c r="G67" s="349" t="s">
        <v>125</v>
      </c>
      <c r="H67" s="280" t="s">
        <v>126</v>
      </c>
      <c r="I67" s="280" t="s">
        <v>127</v>
      </c>
      <c r="J67" s="230" t="s">
        <v>322</v>
      </c>
      <c r="K67" s="223">
        <v>1</v>
      </c>
      <c r="L67" s="125">
        <v>129986395</v>
      </c>
      <c r="M67" s="148"/>
      <c r="N67" s="149"/>
      <c r="O67" s="149"/>
      <c r="P67" s="149"/>
      <c r="Q67" s="149"/>
      <c r="R67" s="149"/>
      <c r="S67" s="150"/>
      <c r="T67" s="150"/>
      <c r="U67" s="150"/>
      <c r="V67" s="150"/>
      <c r="W67" s="150"/>
      <c r="X67" s="151"/>
      <c r="Y67" s="152">
        <v>45473</v>
      </c>
      <c r="Z67" s="25"/>
    </row>
    <row r="68" spans="2:26" s="19" customFormat="1" ht="120" customHeight="1" x14ac:dyDescent="0.25">
      <c r="B68" s="271"/>
      <c r="C68" s="273"/>
      <c r="D68" s="299"/>
      <c r="E68" s="277"/>
      <c r="F68" s="275"/>
      <c r="G68" s="350"/>
      <c r="H68" s="281"/>
      <c r="I68" s="281"/>
      <c r="J68" s="224" t="s">
        <v>328</v>
      </c>
      <c r="K68" s="231">
        <v>1</v>
      </c>
      <c r="L68" s="127">
        <v>53889717</v>
      </c>
      <c r="M68" s="153"/>
      <c r="N68" s="154"/>
      <c r="O68" s="154"/>
      <c r="P68" s="154"/>
      <c r="Q68" s="154"/>
      <c r="R68" s="154"/>
      <c r="S68" s="155"/>
      <c r="T68" s="155"/>
      <c r="U68" s="155"/>
      <c r="V68" s="155"/>
      <c r="W68" s="155"/>
      <c r="X68" s="156"/>
      <c r="Y68" s="157">
        <v>45473</v>
      </c>
      <c r="Z68" s="25"/>
    </row>
    <row r="69" spans="2:26" s="19" customFormat="1" ht="150" customHeight="1" x14ac:dyDescent="0.25">
      <c r="B69" s="270">
        <f>B67+1</f>
        <v>33</v>
      </c>
      <c r="C69" s="272">
        <v>14488</v>
      </c>
      <c r="D69" s="298" t="s">
        <v>128</v>
      </c>
      <c r="E69" s="276" t="s">
        <v>18</v>
      </c>
      <c r="F69" s="274" t="s">
        <v>129</v>
      </c>
      <c r="G69" s="349" t="s">
        <v>130</v>
      </c>
      <c r="H69" s="280" t="s">
        <v>131</v>
      </c>
      <c r="I69" s="280" t="s">
        <v>132</v>
      </c>
      <c r="J69" s="230" t="s">
        <v>322</v>
      </c>
      <c r="K69" s="223">
        <v>1</v>
      </c>
      <c r="L69" s="160">
        <v>281505361</v>
      </c>
      <c r="M69" s="161"/>
      <c r="N69" s="162"/>
      <c r="O69" s="162"/>
      <c r="P69" s="163"/>
      <c r="Q69" s="163"/>
      <c r="R69" s="163"/>
      <c r="S69" s="163"/>
      <c r="T69" s="163"/>
      <c r="U69" s="163"/>
      <c r="V69" s="163"/>
      <c r="W69" s="163"/>
      <c r="X69" s="164"/>
      <c r="Y69" s="152">
        <v>45381</v>
      </c>
      <c r="Z69" s="25"/>
    </row>
    <row r="70" spans="2:26" s="19" customFormat="1" ht="150" customHeight="1" x14ac:dyDescent="0.25">
      <c r="B70" s="271"/>
      <c r="C70" s="273"/>
      <c r="D70" s="299"/>
      <c r="E70" s="277"/>
      <c r="F70" s="275"/>
      <c r="G70" s="350"/>
      <c r="H70" s="281"/>
      <c r="I70" s="281"/>
      <c r="J70" s="224" t="s">
        <v>328</v>
      </c>
      <c r="K70" s="231">
        <v>1</v>
      </c>
      <c r="L70" s="165">
        <v>243336587</v>
      </c>
      <c r="M70" s="166"/>
      <c r="N70" s="167"/>
      <c r="O70" s="167"/>
      <c r="P70" s="168"/>
      <c r="Q70" s="168"/>
      <c r="R70" s="168"/>
      <c r="S70" s="168"/>
      <c r="T70" s="168"/>
      <c r="U70" s="168"/>
      <c r="V70" s="168"/>
      <c r="W70" s="168"/>
      <c r="X70" s="169"/>
      <c r="Y70" s="157">
        <v>45381</v>
      </c>
      <c r="Z70" s="25"/>
    </row>
    <row r="71" spans="2:26" s="19" customFormat="1" ht="64.900000000000006" customHeight="1" x14ac:dyDescent="0.25">
      <c r="B71" s="270">
        <f>B69+1</f>
        <v>34</v>
      </c>
      <c r="C71" s="272">
        <v>14690</v>
      </c>
      <c r="D71" s="298" t="s">
        <v>133</v>
      </c>
      <c r="E71" s="276" t="s">
        <v>18</v>
      </c>
      <c r="F71" s="274" t="s">
        <v>134</v>
      </c>
      <c r="G71" s="349" t="s">
        <v>135</v>
      </c>
      <c r="H71" s="280" t="s">
        <v>136</v>
      </c>
      <c r="I71" s="280" t="s">
        <v>137</v>
      </c>
      <c r="J71" s="249" t="s">
        <v>446</v>
      </c>
      <c r="K71" s="250"/>
      <c r="L71" s="160">
        <v>8464000</v>
      </c>
      <c r="M71" s="284" t="s">
        <v>449</v>
      </c>
      <c r="N71" s="296"/>
      <c r="O71" s="296"/>
      <c r="P71" s="296"/>
      <c r="Q71" s="296"/>
      <c r="R71" s="296"/>
      <c r="S71" s="296"/>
      <c r="T71" s="296"/>
      <c r="U71" s="296"/>
      <c r="V71" s="296"/>
      <c r="W71" s="296"/>
      <c r="X71" s="297"/>
      <c r="Y71" s="170">
        <v>45076</v>
      </c>
      <c r="Z71" s="25"/>
    </row>
    <row r="72" spans="2:26" s="19" customFormat="1" ht="64.900000000000006" customHeight="1" x14ac:dyDescent="0.25">
      <c r="B72" s="271"/>
      <c r="C72" s="273"/>
      <c r="D72" s="299"/>
      <c r="E72" s="277"/>
      <c r="F72" s="275"/>
      <c r="G72" s="350"/>
      <c r="H72" s="281"/>
      <c r="I72" s="281"/>
      <c r="J72" s="258" t="s">
        <v>453</v>
      </c>
      <c r="K72" s="259"/>
      <c r="L72" s="165">
        <v>5121783.82</v>
      </c>
      <c r="M72" s="346" t="s">
        <v>449</v>
      </c>
      <c r="N72" s="347"/>
      <c r="O72" s="347"/>
      <c r="P72" s="347"/>
      <c r="Q72" s="347"/>
      <c r="R72" s="347"/>
      <c r="S72" s="347"/>
      <c r="T72" s="347"/>
      <c r="U72" s="347"/>
      <c r="V72" s="347"/>
      <c r="W72" s="347"/>
      <c r="X72" s="348"/>
      <c r="Y72" s="171">
        <v>45076</v>
      </c>
      <c r="Z72" s="25"/>
    </row>
    <row r="73" spans="2:26" s="19" customFormat="1" ht="237.75" customHeight="1" x14ac:dyDescent="0.25">
      <c r="B73" s="34">
        <f>B71+1</f>
        <v>35</v>
      </c>
      <c r="C73" s="62">
        <v>14692</v>
      </c>
      <c r="D73" s="132" t="s">
        <v>138</v>
      </c>
      <c r="E73" s="128" t="s">
        <v>18</v>
      </c>
      <c r="F73" s="212" t="s">
        <v>139</v>
      </c>
      <c r="G73" s="130" t="s">
        <v>140</v>
      </c>
      <c r="H73" s="20" t="s">
        <v>141</v>
      </c>
      <c r="I73" s="20" t="s">
        <v>142</v>
      </c>
      <c r="J73" s="221" t="s">
        <v>329</v>
      </c>
      <c r="K73" s="220">
        <v>1</v>
      </c>
      <c r="L73" s="21">
        <v>138402000</v>
      </c>
      <c r="M73" s="73"/>
      <c r="N73" s="74"/>
      <c r="O73" s="74"/>
      <c r="P73" s="74"/>
      <c r="Q73" s="74"/>
      <c r="R73" s="74"/>
      <c r="S73" s="74"/>
      <c r="T73" s="74"/>
      <c r="U73" s="74"/>
      <c r="V73" s="74"/>
      <c r="W73" s="74"/>
      <c r="X73" s="77"/>
      <c r="Y73" s="90" t="s">
        <v>296</v>
      </c>
      <c r="Z73" s="25"/>
    </row>
    <row r="74" spans="2:26" s="19" customFormat="1" ht="115.15" customHeight="1" x14ac:dyDescent="0.25">
      <c r="B74" s="270">
        <f>B73+1</f>
        <v>36</v>
      </c>
      <c r="C74" s="272">
        <v>14693</v>
      </c>
      <c r="D74" s="298" t="s">
        <v>143</v>
      </c>
      <c r="E74" s="276" t="s">
        <v>18</v>
      </c>
      <c r="F74" s="274" t="s">
        <v>144</v>
      </c>
      <c r="G74" s="349" t="s">
        <v>145</v>
      </c>
      <c r="H74" s="280" t="s">
        <v>146</v>
      </c>
      <c r="I74" s="280" t="s">
        <v>147</v>
      </c>
      <c r="J74" s="230" t="s">
        <v>322</v>
      </c>
      <c r="K74" s="223">
        <v>1</v>
      </c>
      <c r="L74" s="125">
        <v>46287347</v>
      </c>
      <c r="M74" s="148"/>
      <c r="N74" s="149"/>
      <c r="O74" s="150"/>
      <c r="P74" s="150"/>
      <c r="Q74" s="150"/>
      <c r="R74" s="150"/>
      <c r="S74" s="150"/>
      <c r="T74" s="150"/>
      <c r="U74" s="150"/>
      <c r="V74" s="150"/>
      <c r="W74" s="150"/>
      <c r="X74" s="151"/>
      <c r="Y74" s="152">
        <v>45351</v>
      </c>
      <c r="Z74" s="25"/>
    </row>
    <row r="75" spans="2:26" s="19" customFormat="1" ht="115.15" customHeight="1" x14ac:dyDescent="0.25">
      <c r="B75" s="271"/>
      <c r="C75" s="273"/>
      <c r="D75" s="299"/>
      <c r="E75" s="277"/>
      <c r="F75" s="275"/>
      <c r="G75" s="350"/>
      <c r="H75" s="281"/>
      <c r="I75" s="281"/>
      <c r="J75" s="224" t="s">
        <v>328</v>
      </c>
      <c r="K75" s="231">
        <v>1</v>
      </c>
      <c r="L75" s="127">
        <v>105468246</v>
      </c>
      <c r="M75" s="153"/>
      <c r="N75" s="154"/>
      <c r="O75" s="155"/>
      <c r="P75" s="155"/>
      <c r="Q75" s="155"/>
      <c r="R75" s="155"/>
      <c r="S75" s="155"/>
      <c r="T75" s="155"/>
      <c r="U75" s="155"/>
      <c r="V75" s="155"/>
      <c r="W75" s="155"/>
      <c r="X75" s="156"/>
      <c r="Y75" s="157">
        <v>45351</v>
      </c>
      <c r="Z75" s="25"/>
    </row>
    <row r="76" spans="2:26" s="19" customFormat="1" ht="172.5" x14ac:dyDescent="0.25">
      <c r="B76" s="34">
        <f>B74+1</f>
        <v>37</v>
      </c>
      <c r="C76" s="62">
        <v>14911</v>
      </c>
      <c r="D76" s="132" t="s">
        <v>230</v>
      </c>
      <c r="E76" s="128" t="s">
        <v>18</v>
      </c>
      <c r="F76" s="212" t="s">
        <v>233</v>
      </c>
      <c r="G76" s="130" t="s">
        <v>234</v>
      </c>
      <c r="H76" s="20" t="s">
        <v>231</v>
      </c>
      <c r="I76" s="20" t="s">
        <v>237</v>
      </c>
      <c r="J76" s="221" t="s">
        <v>322</v>
      </c>
      <c r="K76" s="220">
        <v>1</v>
      </c>
      <c r="L76" s="113">
        <v>45000000</v>
      </c>
      <c r="M76" s="73"/>
      <c r="N76" s="74"/>
      <c r="O76" s="74"/>
      <c r="P76" s="74"/>
      <c r="Q76" s="74"/>
      <c r="R76" s="74"/>
      <c r="S76" s="74"/>
      <c r="T76" s="74"/>
      <c r="U76" s="74"/>
      <c r="V76" s="75"/>
      <c r="W76" s="75"/>
      <c r="X76" s="76"/>
      <c r="Y76" s="90">
        <v>45565</v>
      </c>
      <c r="Z76" s="25"/>
    </row>
    <row r="77" spans="2:26" s="19" customFormat="1" ht="138" x14ac:dyDescent="0.25">
      <c r="B77" s="34">
        <f>B76+1</f>
        <v>38</v>
      </c>
      <c r="C77" s="62">
        <v>14912</v>
      </c>
      <c r="D77" s="132" t="s">
        <v>232</v>
      </c>
      <c r="E77" s="128" t="s">
        <v>18</v>
      </c>
      <c r="F77" s="212" t="s">
        <v>235</v>
      </c>
      <c r="G77" s="130" t="s">
        <v>236</v>
      </c>
      <c r="H77" s="20" t="s">
        <v>231</v>
      </c>
      <c r="I77" s="20" t="s">
        <v>237</v>
      </c>
      <c r="J77" s="221" t="s">
        <v>322</v>
      </c>
      <c r="K77" s="220">
        <v>1</v>
      </c>
      <c r="L77" s="113">
        <v>45000000</v>
      </c>
      <c r="M77" s="73"/>
      <c r="N77" s="74"/>
      <c r="O77" s="74"/>
      <c r="P77" s="74"/>
      <c r="Q77" s="74"/>
      <c r="R77" s="74"/>
      <c r="S77" s="74"/>
      <c r="T77" s="74"/>
      <c r="U77" s="74"/>
      <c r="V77" s="74"/>
      <c r="W77" s="74"/>
      <c r="X77" s="77"/>
      <c r="Y77" s="90" t="s">
        <v>296</v>
      </c>
      <c r="Z77" s="25"/>
    </row>
    <row r="78" spans="2:26" s="19" customFormat="1" ht="120.75" x14ac:dyDescent="0.25">
      <c r="B78" s="34">
        <f>B77+1</f>
        <v>39</v>
      </c>
      <c r="C78" s="62">
        <v>15348</v>
      </c>
      <c r="D78" s="116" t="s">
        <v>330</v>
      </c>
      <c r="E78" s="128" t="s">
        <v>18</v>
      </c>
      <c r="F78" s="129" t="s">
        <v>331</v>
      </c>
      <c r="G78" s="130" t="s">
        <v>332</v>
      </c>
      <c r="H78" s="20" t="s">
        <v>333</v>
      </c>
      <c r="I78" s="20" t="s">
        <v>334</v>
      </c>
      <c r="J78" s="247" t="s">
        <v>446</v>
      </c>
      <c r="K78" s="248"/>
      <c r="L78" s="113">
        <v>12286357</v>
      </c>
      <c r="M78" s="255" t="s">
        <v>452</v>
      </c>
      <c r="N78" s="256"/>
      <c r="O78" s="256"/>
      <c r="P78" s="256"/>
      <c r="Q78" s="256"/>
      <c r="R78" s="256"/>
      <c r="S78" s="256"/>
      <c r="T78" s="256"/>
      <c r="U78" s="256"/>
      <c r="V78" s="256"/>
      <c r="W78" s="256"/>
      <c r="X78" s="257"/>
      <c r="Y78" s="90">
        <v>45260</v>
      </c>
      <c r="Z78" s="25"/>
    </row>
    <row r="79" spans="2:26" s="19" customFormat="1" ht="15.75" customHeight="1" x14ac:dyDescent="0.25">
      <c r="B79" s="301" t="s">
        <v>18</v>
      </c>
      <c r="C79" s="302"/>
      <c r="D79" s="302"/>
      <c r="E79" s="302"/>
      <c r="F79" s="302"/>
      <c r="G79" s="302"/>
      <c r="H79" s="302"/>
      <c r="I79" s="302"/>
      <c r="J79" s="302"/>
      <c r="K79" s="302"/>
      <c r="L79" s="302"/>
      <c r="M79" s="302"/>
      <c r="N79" s="302"/>
      <c r="O79" s="302"/>
      <c r="P79" s="302"/>
      <c r="Q79" s="302"/>
      <c r="R79" s="302"/>
      <c r="S79" s="302"/>
      <c r="T79" s="302"/>
      <c r="U79" s="302"/>
      <c r="V79" s="302"/>
      <c r="W79" s="302"/>
      <c r="X79" s="302"/>
      <c r="Y79" s="303"/>
      <c r="Z79" s="25"/>
    </row>
    <row r="80" spans="2:26" s="19" customFormat="1" ht="19.5" customHeight="1" x14ac:dyDescent="0.25">
      <c r="B80" s="323" t="s">
        <v>148</v>
      </c>
      <c r="C80" s="324"/>
      <c r="D80" s="324"/>
      <c r="E80" s="324"/>
      <c r="F80" s="324"/>
      <c r="G80" s="324"/>
      <c r="H80" s="324"/>
      <c r="I80" s="324"/>
      <c r="J80" s="324"/>
      <c r="K80" s="324"/>
      <c r="L80" s="324"/>
      <c r="M80" s="324"/>
      <c r="N80" s="324"/>
      <c r="O80" s="324"/>
      <c r="P80" s="324"/>
      <c r="Q80" s="324"/>
      <c r="R80" s="324"/>
      <c r="S80" s="324"/>
      <c r="T80" s="324"/>
      <c r="U80" s="324"/>
      <c r="V80" s="324"/>
      <c r="W80" s="324"/>
      <c r="X80" s="324"/>
      <c r="Y80" s="325"/>
      <c r="Z80" s="25"/>
    </row>
    <row r="81" spans="2:26" s="19" customFormat="1" ht="103.5" x14ac:dyDescent="0.25">
      <c r="B81" s="34">
        <f>B78+1</f>
        <v>40</v>
      </c>
      <c r="C81" s="62">
        <v>14349</v>
      </c>
      <c r="D81" s="137" t="s">
        <v>430</v>
      </c>
      <c r="E81" s="128" t="s">
        <v>18</v>
      </c>
      <c r="F81" s="129" t="s">
        <v>431</v>
      </c>
      <c r="G81" s="139" t="s">
        <v>432</v>
      </c>
      <c r="H81" s="4" t="s">
        <v>433</v>
      </c>
      <c r="I81" s="4" t="s">
        <v>434</v>
      </c>
      <c r="J81" s="247" t="s">
        <v>446</v>
      </c>
      <c r="K81" s="248"/>
      <c r="L81" s="29">
        <v>6223248</v>
      </c>
      <c r="M81" s="255" t="s">
        <v>454</v>
      </c>
      <c r="N81" s="256"/>
      <c r="O81" s="256"/>
      <c r="P81" s="256"/>
      <c r="Q81" s="256"/>
      <c r="R81" s="256"/>
      <c r="S81" s="256"/>
      <c r="T81" s="256"/>
      <c r="U81" s="256"/>
      <c r="V81" s="256"/>
      <c r="W81" s="256"/>
      <c r="X81" s="257"/>
      <c r="Y81" s="90">
        <v>45229</v>
      </c>
      <c r="Z81" s="25"/>
    </row>
    <row r="82" spans="2:26" s="19" customFormat="1" ht="183" customHeight="1" x14ac:dyDescent="0.25">
      <c r="B82" s="34">
        <f>B81+1</f>
        <v>41</v>
      </c>
      <c r="C82" s="62">
        <v>15145</v>
      </c>
      <c r="D82" s="137" t="s">
        <v>435</v>
      </c>
      <c r="E82" s="140" t="s">
        <v>18</v>
      </c>
      <c r="F82" s="133" t="s">
        <v>436</v>
      </c>
      <c r="G82" s="139" t="s">
        <v>437</v>
      </c>
      <c r="H82" s="4" t="s">
        <v>438</v>
      </c>
      <c r="I82" s="4" t="s">
        <v>439</v>
      </c>
      <c r="J82" s="247" t="s">
        <v>446</v>
      </c>
      <c r="K82" s="248"/>
      <c r="L82" s="29">
        <v>10346096</v>
      </c>
      <c r="M82" s="255" t="s">
        <v>451</v>
      </c>
      <c r="N82" s="256"/>
      <c r="O82" s="256"/>
      <c r="P82" s="256"/>
      <c r="Q82" s="256"/>
      <c r="R82" s="256"/>
      <c r="S82" s="256"/>
      <c r="T82" s="256"/>
      <c r="U82" s="256"/>
      <c r="V82" s="256"/>
      <c r="W82" s="256"/>
      <c r="X82" s="257"/>
      <c r="Y82" s="90">
        <v>45290</v>
      </c>
      <c r="Z82" s="25"/>
    </row>
    <row r="83" spans="2:26" s="19" customFormat="1" ht="55.15" customHeight="1" x14ac:dyDescent="0.25">
      <c r="B83" s="270">
        <f>B82+1</f>
        <v>42</v>
      </c>
      <c r="C83" s="272">
        <v>15148</v>
      </c>
      <c r="D83" s="274" t="s">
        <v>440</v>
      </c>
      <c r="E83" s="276" t="s">
        <v>18</v>
      </c>
      <c r="F83" s="274" t="s">
        <v>441</v>
      </c>
      <c r="G83" s="278" t="s">
        <v>442</v>
      </c>
      <c r="H83" s="280" t="s">
        <v>443</v>
      </c>
      <c r="I83" s="280" t="s">
        <v>444</v>
      </c>
      <c r="J83" s="230" t="s">
        <v>322</v>
      </c>
      <c r="K83" s="223">
        <v>1</v>
      </c>
      <c r="L83" s="125">
        <v>9649464</v>
      </c>
      <c r="M83" s="148"/>
      <c r="N83" s="149"/>
      <c r="O83" s="149"/>
      <c r="P83" s="149"/>
      <c r="Q83" s="149"/>
      <c r="R83" s="149"/>
      <c r="S83" s="150"/>
      <c r="T83" s="150"/>
      <c r="U83" s="150"/>
      <c r="V83" s="150"/>
      <c r="W83" s="150"/>
      <c r="X83" s="151"/>
      <c r="Y83" s="152">
        <v>45446</v>
      </c>
      <c r="Z83" s="25"/>
    </row>
    <row r="84" spans="2:26" s="19" customFormat="1" ht="55.15" customHeight="1" x14ac:dyDescent="0.25">
      <c r="B84" s="271"/>
      <c r="C84" s="273"/>
      <c r="D84" s="275"/>
      <c r="E84" s="277"/>
      <c r="F84" s="275"/>
      <c r="G84" s="279"/>
      <c r="H84" s="281"/>
      <c r="I84" s="281"/>
      <c r="J84" s="224" t="s">
        <v>328</v>
      </c>
      <c r="K84" s="231">
        <v>1</v>
      </c>
      <c r="L84" s="127">
        <v>2332136</v>
      </c>
      <c r="M84" s="153"/>
      <c r="N84" s="154"/>
      <c r="O84" s="154"/>
      <c r="P84" s="154"/>
      <c r="Q84" s="154"/>
      <c r="R84" s="154"/>
      <c r="S84" s="155"/>
      <c r="T84" s="155"/>
      <c r="U84" s="155"/>
      <c r="V84" s="155"/>
      <c r="W84" s="155"/>
      <c r="X84" s="156"/>
      <c r="Y84" s="157">
        <v>45473</v>
      </c>
      <c r="Z84" s="25"/>
    </row>
    <row r="85" spans="2:26" s="19" customFormat="1" x14ac:dyDescent="0.25">
      <c r="B85" s="330" t="s">
        <v>18</v>
      </c>
      <c r="C85" s="331"/>
      <c r="D85" s="331"/>
      <c r="E85" s="331"/>
      <c r="F85" s="331"/>
      <c r="G85" s="331"/>
      <c r="H85" s="331"/>
      <c r="I85" s="331"/>
      <c r="J85" s="331"/>
      <c r="K85" s="331"/>
      <c r="L85" s="331"/>
      <c r="M85" s="331"/>
      <c r="N85" s="331"/>
      <c r="O85" s="331"/>
      <c r="P85" s="331"/>
      <c r="Q85" s="331"/>
      <c r="R85" s="331"/>
      <c r="S85" s="331"/>
      <c r="T85" s="331"/>
      <c r="U85" s="331"/>
      <c r="V85" s="331"/>
      <c r="W85" s="331"/>
      <c r="X85" s="331"/>
      <c r="Y85" s="332"/>
      <c r="Z85" s="25"/>
    </row>
    <row r="86" spans="2:26" s="19" customFormat="1" ht="19.5" x14ac:dyDescent="0.25">
      <c r="B86" s="333" t="s">
        <v>257</v>
      </c>
      <c r="C86" s="334"/>
      <c r="D86" s="334"/>
      <c r="E86" s="334"/>
      <c r="F86" s="334"/>
      <c r="G86" s="334"/>
      <c r="H86" s="334"/>
      <c r="I86" s="334"/>
      <c r="J86" s="334"/>
      <c r="K86" s="334"/>
      <c r="L86" s="334"/>
      <c r="M86" s="334"/>
      <c r="N86" s="334"/>
      <c r="O86" s="334"/>
      <c r="P86" s="334"/>
      <c r="Q86" s="334"/>
      <c r="R86" s="334"/>
      <c r="S86" s="334"/>
      <c r="T86" s="334"/>
      <c r="U86" s="334"/>
      <c r="V86" s="334"/>
      <c r="W86" s="334"/>
      <c r="X86" s="334"/>
      <c r="Y86" s="335"/>
      <c r="Z86" s="25"/>
    </row>
    <row r="87" spans="2:26" s="19" customFormat="1" ht="189.75" x14ac:dyDescent="0.25">
      <c r="B87" s="57">
        <f>B83+1</f>
        <v>43</v>
      </c>
      <c r="C87" s="62">
        <v>14506</v>
      </c>
      <c r="D87" s="211" t="s">
        <v>258</v>
      </c>
      <c r="E87" s="128" t="s">
        <v>18</v>
      </c>
      <c r="F87" s="212" t="s">
        <v>259</v>
      </c>
      <c r="G87" s="139" t="s">
        <v>260</v>
      </c>
      <c r="H87" s="4" t="s">
        <v>261</v>
      </c>
      <c r="I87" s="4" t="s">
        <v>262</v>
      </c>
      <c r="J87" s="221" t="s">
        <v>322</v>
      </c>
      <c r="K87" s="220">
        <v>1</v>
      </c>
      <c r="L87" s="21">
        <v>13190276</v>
      </c>
      <c r="M87" s="73"/>
      <c r="N87" s="74"/>
      <c r="O87" s="75"/>
      <c r="P87" s="75"/>
      <c r="Q87" s="75"/>
      <c r="R87" s="75"/>
      <c r="S87" s="75"/>
      <c r="T87" s="75"/>
      <c r="U87" s="75"/>
      <c r="V87" s="75"/>
      <c r="W87" s="75"/>
      <c r="X87" s="76"/>
      <c r="Y87" s="90">
        <v>45351</v>
      </c>
      <c r="Z87" s="25"/>
    </row>
    <row r="88" spans="2:26" s="19" customFormat="1" ht="138" x14ac:dyDescent="0.25">
      <c r="B88" s="57">
        <f>B87+1</f>
        <v>44</v>
      </c>
      <c r="C88" s="62">
        <v>14508</v>
      </c>
      <c r="D88" s="137" t="s">
        <v>381</v>
      </c>
      <c r="E88" s="140" t="s">
        <v>18</v>
      </c>
      <c r="F88" s="133" t="s">
        <v>382</v>
      </c>
      <c r="G88" s="139" t="s">
        <v>383</v>
      </c>
      <c r="H88" s="4" t="s">
        <v>384</v>
      </c>
      <c r="I88" s="4" t="s">
        <v>385</v>
      </c>
      <c r="J88" s="141" t="s">
        <v>322</v>
      </c>
      <c r="K88" s="220">
        <v>1</v>
      </c>
      <c r="L88" s="21">
        <v>3485184.71</v>
      </c>
      <c r="M88" s="73"/>
      <c r="N88" s="74"/>
      <c r="O88" s="75"/>
      <c r="P88" s="75"/>
      <c r="Q88" s="75"/>
      <c r="R88" s="75"/>
      <c r="S88" s="75"/>
      <c r="T88" s="75"/>
      <c r="U88" s="75"/>
      <c r="V88" s="75"/>
      <c r="W88" s="75"/>
      <c r="X88" s="76"/>
      <c r="Y88" s="90">
        <v>45351</v>
      </c>
      <c r="Z88" s="25"/>
    </row>
    <row r="89" spans="2:26" s="19" customFormat="1" ht="86.25" x14ac:dyDescent="0.25">
      <c r="B89" s="57">
        <f>B88+1</f>
        <v>45</v>
      </c>
      <c r="C89" s="62">
        <v>14540</v>
      </c>
      <c r="D89" s="211" t="s">
        <v>263</v>
      </c>
      <c r="E89" s="140" t="s">
        <v>18</v>
      </c>
      <c r="F89" s="213" t="s">
        <v>264</v>
      </c>
      <c r="G89" s="139" t="s">
        <v>18</v>
      </c>
      <c r="H89" s="4" t="s">
        <v>265</v>
      </c>
      <c r="I89" s="4" t="s">
        <v>266</v>
      </c>
      <c r="J89" s="141" t="s">
        <v>322</v>
      </c>
      <c r="K89" s="220">
        <v>1</v>
      </c>
      <c r="L89" s="21">
        <v>10000000</v>
      </c>
      <c r="M89" s="73"/>
      <c r="N89" s="74"/>
      <c r="O89" s="74"/>
      <c r="P89" s="74"/>
      <c r="Q89" s="74"/>
      <c r="R89" s="74"/>
      <c r="S89" s="74"/>
      <c r="T89" s="74"/>
      <c r="U89" s="74"/>
      <c r="V89" s="74"/>
      <c r="W89" s="74"/>
      <c r="X89" s="77"/>
      <c r="Y89" s="90" t="s">
        <v>296</v>
      </c>
      <c r="Z89" s="25"/>
    </row>
    <row r="90" spans="2:26" s="19" customFormat="1" ht="120.75" x14ac:dyDescent="0.25">
      <c r="B90" s="34">
        <f>B89+1</f>
        <v>46</v>
      </c>
      <c r="C90" s="62">
        <v>14604</v>
      </c>
      <c r="D90" s="211" t="s">
        <v>267</v>
      </c>
      <c r="E90" s="140" t="s">
        <v>18</v>
      </c>
      <c r="F90" s="213" t="s">
        <v>268</v>
      </c>
      <c r="G90" s="139" t="s">
        <v>18</v>
      </c>
      <c r="H90" s="4" t="s">
        <v>269</v>
      </c>
      <c r="I90" s="4" t="s">
        <v>270</v>
      </c>
      <c r="J90" s="141" t="s">
        <v>322</v>
      </c>
      <c r="K90" s="220">
        <v>1</v>
      </c>
      <c r="L90" s="21">
        <v>2642267</v>
      </c>
      <c r="M90" s="73"/>
      <c r="N90" s="74"/>
      <c r="O90" s="75"/>
      <c r="P90" s="75"/>
      <c r="Q90" s="75"/>
      <c r="R90" s="75"/>
      <c r="S90" s="75"/>
      <c r="T90" s="75"/>
      <c r="U90" s="75"/>
      <c r="V90" s="75"/>
      <c r="W90" s="75"/>
      <c r="X90" s="76"/>
      <c r="Y90" s="90">
        <v>45351</v>
      </c>
      <c r="Z90" s="25"/>
    </row>
    <row r="91" spans="2:26" s="19" customFormat="1" ht="69" x14ac:dyDescent="0.25">
      <c r="B91" s="270">
        <f>B90+1</f>
        <v>47</v>
      </c>
      <c r="C91" s="272">
        <v>14616</v>
      </c>
      <c r="D91" s="298" t="s">
        <v>386</v>
      </c>
      <c r="E91" s="214" t="s">
        <v>401</v>
      </c>
      <c r="F91" s="215" t="s">
        <v>415</v>
      </c>
      <c r="G91" s="188" t="s">
        <v>18</v>
      </c>
      <c r="H91" s="280" t="s">
        <v>388</v>
      </c>
      <c r="I91" s="280" t="s">
        <v>389</v>
      </c>
      <c r="J91" s="230" t="s">
        <v>322</v>
      </c>
      <c r="K91" s="223">
        <v>1</v>
      </c>
      <c r="L91" s="174">
        <v>3816715</v>
      </c>
      <c r="M91" s="148"/>
      <c r="N91" s="149"/>
      <c r="O91" s="149"/>
      <c r="P91" s="149"/>
      <c r="Q91" s="149"/>
      <c r="R91" s="149"/>
      <c r="S91" s="149"/>
      <c r="T91" s="149"/>
      <c r="U91" s="149"/>
      <c r="V91" s="149"/>
      <c r="W91" s="149"/>
      <c r="X91" s="158"/>
      <c r="Y91" s="152" t="s">
        <v>296</v>
      </c>
      <c r="Z91" s="25"/>
    </row>
    <row r="92" spans="2:26" s="19" customFormat="1" ht="103.5" x14ac:dyDescent="0.25">
      <c r="B92" s="343"/>
      <c r="C92" s="344"/>
      <c r="D92" s="351"/>
      <c r="E92" s="216" t="s">
        <v>402</v>
      </c>
      <c r="F92" s="217" t="s">
        <v>416</v>
      </c>
      <c r="G92" s="136" t="s">
        <v>18</v>
      </c>
      <c r="H92" s="345"/>
      <c r="I92" s="345"/>
      <c r="J92" s="232" t="s">
        <v>322</v>
      </c>
      <c r="K92" s="233">
        <v>1</v>
      </c>
      <c r="L92" s="178">
        <v>5188497</v>
      </c>
      <c r="M92" s="179"/>
      <c r="N92" s="180"/>
      <c r="O92" s="180"/>
      <c r="P92" s="180"/>
      <c r="Q92" s="180"/>
      <c r="R92" s="180"/>
      <c r="S92" s="180"/>
      <c r="T92" s="180"/>
      <c r="U92" s="180"/>
      <c r="V92" s="180"/>
      <c r="W92" s="180"/>
      <c r="X92" s="181"/>
      <c r="Y92" s="182" t="s">
        <v>296</v>
      </c>
      <c r="Z92" s="25"/>
    </row>
    <row r="93" spans="2:26" s="19" customFormat="1" ht="69" x14ac:dyDescent="0.25">
      <c r="B93" s="343"/>
      <c r="C93" s="344"/>
      <c r="D93" s="351"/>
      <c r="E93" s="216" t="s">
        <v>403</v>
      </c>
      <c r="F93" s="217" t="s">
        <v>417</v>
      </c>
      <c r="G93" s="136" t="s">
        <v>18</v>
      </c>
      <c r="H93" s="345"/>
      <c r="I93" s="345"/>
      <c r="J93" s="232" t="s">
        <v>322</v>
      </c>
      <c r="K93" s="233">
        <v>1</v>
      </c>
      <c r="L93" s="178">
        <v>1556549</v>
      </c>
      <c r="M93" s="179"/>
      <c r="N93" s="180"/>
      <c r="O93" s="180"/>
      <c r="P93" s="180"/>
      <c r="Q93" s="180"/>
      <c r="R93" s="180"/>
      <c r="S93" s="180"/>
      <c r="T93" s="180"/>
      <c r="U93" s="180"/>
      <c r="V93" s="180"/>
      <c r="W93" s="180"/>
      <c r="X93" s="181"/>
      <c r="Y93" s="182" t="s">
        <v>296</v>
      </c>
      <c r="Z93" s="25"/>
    </row>
    <row r="94" spans="2:26" s="19" customFormat="1" ht="86.25" x14ac:dyDescent="0.25">
      <c r="B94" s="343"/>
      <c r="C94" s="344"/>
      <c r="D94" s="351"/>
      <c r="E94" s="216" t="s">
        <v>404</v>
      </c>
      <c r="F94" s="217" t="s">
        <v>418</v>
      </c>
      <c r="G94" s="136" t="s">
        <v>18</v>
      </c>
      <c r="H94" s="345"/>
      <c r="I94" s="345"/>
      <c r="J94" s="232" t="s">
        <v>322</v>
      </c>
      <c r="K94" s="233">
        <v>1</v>
      </c>
      <c r="L94" s="178">
        <v>5188497</v>
      </c>
      <c r="M94" s="179"/>
      <c r="N94" s="180"/>
      <c r="O94" s="180"/>
      <c r="P94" s="180"/>
      <c r="Q94" s="180"/>
      <c r="R94" s="180"/>
      <c r="S94" s="180"/>
      <c r="T94" s="180"/>
      <c r="U94" s="180"/>
      <c r="V94" s="180"/>
      <c r="W94" s="180"/>
      <c r="X94" s="181"/>
      <c r="Y94" s="182" t="s">
        <v>296</v>
      </c>
      <c r="Z94" s="25"/>
    </row>
    <row r="95" spans="2:26" s="19" customFormat="1" ht="103.5" x14ac:dyDescent="0.25">
      <c r="B95" s="343"/>
      <c r="C95" s="344"/>
      <c r="D95" s="351"/>
      <c r="E95" s="216" t="s">
        <v>405</v>
      </c>
      <c r="F95" s="217" t="s">
        <v>419</v>
      </c>
      <c r="G95" s="136" t="s">
        <v>18</v>
      </c>
      <c r="H95" s="345"/>
      <c r="I95" s="345"/>
      <c r="J95" s="232" t="s">
        <v>322</v>
      </c>
      <c r="K95" s="233">
        <v>1</v>
      </c>
      <c r="L95" s="178">
        <v>5188497</v>
      </c>
      <c r="M95" s="179"/>
      <c r="N95" s="180"/>
      <c r="O95" s="180"/>
      <c r="P95" s="180"/>
      <c r="Q95" s="180"/>
      <c r="R95" s="180"/>
      <c r="S95" s="180"/>
      <c r="T95" s="180"/>
      <c r="U95" s="180"/>
      <c r="V95" s="180"/>
      <c r="W95" s="180"/>
      <c r="X95" s="181"/>
      <c r="Y95" s="182" t="s">
        <v>296</v>
      </c>
      <c r="Z95" s="25"/>
    </row>
    <row r="96" spans="2:26" s="19" customFormat="1" ht="86.25" x14ac:dyDescent="0.25">
      <c r="B96" s="343"/>
      <c r="C96" s="344"/>
      <c r="D96" s="351"/>
      <c r="E96" s="216" t="s">
        <v>406</v>
      </c>
      <c r="F96" s="217" t="s">
        <v>420</v>
      </c>
      <c r="G96" s="136" t="s">
        <v>18</v>
      </c>
      <c r="H96" s="345"/>
      <c r="I96" s="345"/>
      <c r="J96" s="232" t="s">
        <v>322</v>
      </c>
      <c r="K96" s="233">
        <v>1</v>
      </c>
      <c r="L96" s="178">
        <v>5188497</v>
      </c>
      <c r="M96" s="179"/>
      <c r="N96" s="180"/>
      <c r="O96" s="180"/>
      <c r="P96" s="180"/>
      <c r="Q96" s="180"/>
      <c r="R96" s="180"/>
      <c r="S96" s="180"/>
      <c r="T96" s="180"/>
      <c r="U96" s="180"/>
      <c r="V96" s="180"/>
      <c r="W96" s="180"/>
      <c r="X96" s="181"/>
      <c r="Y96" s="182" t="s">
        <v>296</v>
      </c>
      <c r="Z96" s="25"/>
    </row>
    <row r="97" spans="2:26" s="19" customFormat="1" ht="86.25" x14ac:dyDescent="0.25">
      <c r="B97" s="343"/>
      <c r="C97" s="344"/>
      <c r="D97" s="351"/>
      <c r="E97" s="216" t="s">
        <v>407</v>
      </c>
      <c r="F97" s="217" t="s">
        <v>421</v>
      </c>
      <c r="G97" s="136" t="s">
        <v>18</v>
      </c>
      <c r="H97" s="345"/>
      <c r="I97" s="345"/>
      <c r="J97" s="232" t="s">
        <v>322</v>
      </c>
      <c r="K97" s="233">
        <v>1</v>
      </c>
      <c r="L97" s="178">
        <v>5188497</v>
      </c>
      <c r="M97" s="179"/>
      <c r="N97" s="180"/>
      <c r="O97" s="180"/>
      <c r="P97" s="180"/>
      <c r="Q97" s="180"/>
      <c r="R97" s="180"/>
      <c r="S97" s="180"/>
      <c r="T97" s="180"/>
      <c r="U97" s="180"/>
      <c r="V97" s="180"/>
      <c r="W97" s="180"/>
      <c r="X97" s="181"/>
      <c r="Y97" s="182" t="s">
        <v>296</v>
      </c>
      <c r="Z97" s="25"/>
    </row>
    <row r="98" spans="2:26" s="19" customFormat="1" ht="86.25" x14ac:dyDescent="0.25">
      <c r="B98" s="343"/>
      <c r="C98" s="344"/>
      <c r="D98" s="351"/>
      <c r="E98" s="216" t="s">
        <v>408</v>
      </c>
      <c r="F98" s="217" t="s">
        <v>422</v>
      </c>
      <c r="G98" s="136" t="s">
        <v>18</v>
      </c>
      <c r="H98" s="345"/>
      <c r="I98" s="345"/>
      <c r="J98" s="232" t="s">
        <v>322</v>
      </c>
      <c r="K98" s="233">
        <v>1</v>
      </c>
      <c r="L98" s="178">
        <v>5188505</v>
      </c>
      <c r="M98" s="179"/>
      <c r="N98" s="180"/>
      <c r="O98" s="180"/>
      <c r="P98" s="180"/>
      <c r="Q98" s="180"/>
      <c r="R98" s="180"/>
      <c r="S98" s="180"/>
      <c r="T98" s="180"/>
      <c r="U98" s="180"/>
      <c r="V98" s="180"/>
      <c r="W98" s="180"/>
      <c r="X98" s="181"/>
      <c r="Y98" s="182" t="s">
        <v>296</v>
      </c>
      <c r="Z98" s="25"/>
    </row>
    <row r="99" spans="2:26" s="19" customFormat="1" ht="103.5" x14ac:dyDescent="0.25">
      <c r="B99" s="343"/>
      <c r="C99" s="344"/>
      <c r="D99" s="351"/>
      <c r="E99" s="216" t="s">
        <v>409</v>
      </c>
      <c r="F99" s="217" t="s">
        <v>423</v>
      </c>
      <c r="G99" s="136" t="s">
        <v>18</v>
      </c>
      <c r="H99" s="345"/>
      <c r="I99" s="345"/>
      <c r="J99" s="232" t="s">
        <v>322</v>
      </c>
      <c r="K99" s="233">
        <v>1</v>
      </c>
      <c r="L99" s="178">
        <v>5188497</v>
      </c>
      <c r="M99" s="179"/>
      <c r="N99" s="180"/>
      <c r="O99" s="180"/>
      <c r="P99" s="180"/>
      <c r="Q99" s="180"/>
      <c r="R99" s="180"/>
      <c r="S99" s="180"/>
      <c r="T99" s="180"/>
      <c r="U99" s="180"/>
      <c r="V99" s="180"/>
      <c r="W99" s="180"/>
      <c r="X99" s="181"/>
      <c r="Y99" s="182" t="s">
        <v>296</v>
      </c>
      <c r="Z99" s="25"/>
    </row>
    <row r="100" spans="2:26" s="19" customFormat="1" ht="86.25" x14ac:dyDescent="0.25">
      <c r="B100" s="343"/>
      <c r="C100" s="344"/>
      <c r="D100" s="351"/>
      <c r="E100" s="216" t="s">
        <v>410</v>
      </c>
      <c r="F100" s="217" t="s">
        <v>387</v>
      </c>
      <c r="G100" s="136" t="s">
        <v>18</v>
      </c>
      <c r="H100" s="345"/>
      <c r="I100" s="345"/>
      <c r="J100" s="232" t="s">
        <v>322</v>
      </c>
      <c r="K100" s="233">
        <v>1</v>
      </c>
      <c r="L100" s="178">
        <v>5188497</v>
      </c>
      <c r="M100" s="179"/>
      <c r="N100" s="180"/>
      <c r="O100" s="180"/>
      <c r="P100" s="180"/>
      <c r="Q100" s="180"/>
      <c r="R100" s="180"/>
      <c r="S100" s="180"/>
      <c r="T100" s="180"/>
      <c r="U100" s="180"/>
      <c r="V100" s="180"/>
      <c r="W100" s="180"/>
      <c r="X100" s="181"/>
      <c r="Y100" s="182" t="s">
        <v>296</v>
      </c>
      <c r="Z100" s="25"/>
    </row>
    <row r="101" spans="2:26" s="19" customFormat="1" ht="86.25" x14ac:dyDescent="0.25">
      <c r="B101" s="343"/>
      <c r="C101" s="344"/>
      <c r="D101" s="351"/>
      <c r="E101" s="216" t="s">
        <v>411</v>
      </c>
      <c r="F101" s="217" t="s">
        <v>424</v>
      </c>
      <c r="G101" s="136" t="s">
        <v>18</v>
      </c>
      <c r="H101" s="345"/>
      <c r="I101" s="345"/>
      <c r="J101" s="232" t="s">
        <v>322</v>
      </c>
      <c r="K101" s="233">
        <v>1</v>
      </c>
      <c r="L101" s="178">
        <v>5188497</v>
      </c>
      <c r="M101" s="179"/>
      <c r="N101" s="180"/>
      <c r="O101" s="180"/>
      <c r="P101" s="180"/>
      <c r="Q101" s="180"/>
      <c r="R101" s="180"/>
      <c r="S101" s="180"/>
      <c r="T101" s="180"/>
      <c r="U101" s="180"/>
      <c r="V101" s="180"/>
      <c r="W101" s="180"/>
      <c r="X101" s="181"/>
      <c r="Y101" s="182" t="s">
        <v>296</v>
      </c>
      <c r="Z101" s="25"/>
    </row>
    <row r="102" spans="2:26" s="19" customFormat="1" ht="86.25" x14ac:dyDescent="0.25">
      <c r="B102" s="343"/>
      <c r="C102" s="344"/>
      <c r="D102" s="351"/>
      <c r="E102" s="216" t="s">
        <v>412</v>
      </c>
      <c r="F102" s="217" t="s">
        <v>425</v>
      </c>
      <c r="G102" s="136" t="s">
        <v>18</v>
      </c>
      <c r="H102" s="345"/>
      <c r="I102" s="345"/>
      <c r="J102" s="232" t="s">
        <v>322</v>
      </c>
      <c r="K102" s="233">
        <v>1</v>
      </c>
      <c r="L102" s="178">
        <v>5188497</v>
      </c>
      <c r="M102" s="179"/>
      <c r="N102" s="180"/>
      <c r="O102" s="180"/>
      <c r="P102" s="180"/>
      <c r="Q102" s="180"/>
      <c r="R102" s="180"/>
      <c r="S102" s="180"/>
      <c r="T102" s="180"/>
      <c r="U102" s="180"/>
      <c r="V102" s="180"/>
      <c r="W102" s="180"/>
      <c r="X102" s="181"/>
      <c r="Y102" s="182" t="s">
        <v>296</v>
      </c>
      <c r="Z102" s="25"/>
    </row>
    <row r="103" spans="2:26" s="19" customFormat="1" ht="51.75" x14ac:dyDescent="0.25">
      <c r="B103" s="343"/>
      <c r="C103" s="344"/>
      <c r="D103" s="351"/>
      <c r="E103" s="216" t="s">
        <v>413</v>
      </c>
      <c r="F103" s="217" t="s">
        <v>426</v>
      </c>
      <c r="G103" s="136" t="s">
        <v>18</v>
      </c>
      <c r="H103" s="345"/>
      <c r="I103" s="345"/>
      <c r="J103" s="232" t="s">
        <v>322</v>
      </c>
      <c r="K103" s="233">
        <v>1</v>
      </c>
      <c r="L103" s="178">
        <v>5188497</v>
      </c>
      <c r="M103" s="179"/>
      <c r="N103" s="180"/>
      <c r="O103" s="180"/>
      <c r="P103" s="180"/>
      <c r="Q103" s="180"/>
      <c r="R103" s="180"/>
      <c r="S103" s="180"/>
      <c r="T103" s="180"/>
      <c r="U103" s="180"/>
      <c r="V103" s="180"/>
      <c r="W103" s="180"/>
      <c r="X103" s="181"/>
      <c r="Y103" s="182" t="s">
        <v>296</v>
      </c>
      <c r="Z103" s="25"/>
    </row>
    <row r="104" spans="2:26" s="19" customFormat="1" ht="51.75" x14ac:dyDescent="0.25">
      <c r="B104" s="271"/>
      <c r="C104" s="273"/>
      <c r="D104" s="299"/>
      <c r="E104" s="218" t="s">
        <v>414</v>
      </c>
      <c r="F104" s="219" t="s">
        <v>427</v>
      </c>
      <c r="G104" s="118" t="s">
        <v>18</v>
      </c>
      <c r="H104" s="281"/>
      <c r="I104" s="281"/>
      <c r="J104" s="224" t="s">
        <v>322</v>
      </c>
      <c r="K104" s="231">
        <v>1</v>
      </c>
      <c r="L104" s="185">
        <v>5188497</v>
      </c>
      <c r="M104" s="153"/>
      <c r="N104" s="154"/>
      <c r="O104" s="154"/>
      <c r="P104" s="154"/>
      <c r="Q104" s="154"/>
      <c r="R104" s="154"/>
      <c r="S104" s="154"/>
      <c r="T104" s="154"/>
      <c r="U104" s="154"/>
      <c r="V104" s="154"/>
      <c r="W104" s="154"/>
      <c r="X104" s="159"/>
      <c r="Y104" s="157" t="s">
        <v>296</v>
      </c>
      <c r="Z104" s="25"/>
    </row>
    <row r="105" spans="2:26" s="19" customFormat="1" ht="90" customHeight="1" x14ac:dyDescent="0.25">
      <c r="B105" s="270">
        <f>B91+1</f>
        <v>48</v>
      </c>
      <c r="C105" s="352">
        <v>14618</v>
      </c>
      <c r="D105" s="298" t="s">
        <v>390</v>
      </c>
      <c r="E105" s="187" t="s">
        <v>428</v>
      </c>
      <c r="F105" s="215" t="s">
        <v>429</v>
      </c>
      <c r="G105" s="188" t="s">
        <v>18</v>
      </c>
      <c r="H105" s="280" t="s">
        <v>393</v>
      </c>
      <c r="I105" s="280" t="s">
        <v>389</v>
      </c>
      <c r="J105" s="230" t="s">
        <v>322</v>
      </c>
      <c r="K105" s="223">
        <v>1</v>
      </c>
      <c r="L105" s="125">
        <v>6485621</v>
      </c>
      <c r="M105" s="148"/>
      <c r="N105" s="149"/>
      <c r="O105" s="149"/>
      <c r="P105" s="149"/>
      <c r="Q105" s="149"/>
      <c r="R105" s="149"/>
      <c r="S105" s="149"/>
      <c r="T105" s="149"/>
      <c r="U105" s="149"/>
      <c r="V105" s="149"/>
      <c r="W105" s="149"/>
      <c r="X105" s="158"/>
      <c r="Y105" s="152" t="s">
        <v>296</v>
      </c>
      <c r="Z105" s="25"/>
    </row>
    <row r="106" spans="2:26" s="19" customFormat="1" ht="86.25" x14ac:dyDescent="0.25">
      <c r="B106" s="343"/>
      <c r="C106" s="353"/>
      <c r="D106" s="351"/>
      <c r="E106" s="134" t="s">
        <v>391</v>
      </c>
      <c r="F106" s="217" t="s">
        <v>392</v>
      </c>
      <c r="G106" s="136" t="s">
        <v>18</v>
      </c>
      <c r="H106" s="345"/>
      <c r="I106" s="345"/>
      <c r="J106" s="232" t="s">
        <v>322</v>
      </c>
      <c r="K106" s="233">
        <v>1</v>
      </c>
      <c r="L106" s="186">
        <v>5188497</v>
      </c>
      <c r="M106" s="179"/>
      <c r="N106" s="180"/>
      <c r="O106" s="180"/>
      <c r="P106" s="180"/>
      <c r="Q106" s="180"/>
      <c r="R106" s="180"/>
      <c r="S106" s="180"/>
      <c r="T106" s="180"/>
      <c r="U106" s="180"/>
      <c r="V106" s="180"/>
      <c r="W106" s="180"/>
      <c r="X106" s="181"/>
      <c r="Y106" s="182" t="s">
        <v>296</v>
      </c>
      <c r="Z106" s="25"/>
    </row>
    <row r="107" spans="2:26" s="19" customFormat="1" ht="69" x14ac:dyDescent="0.25">
      <c r="B107" s="271"/>
      <c r="C107" s="354"/>
      <c r="D107" s="299"/>
      <c r="E107" s="138" t="s">
        <v>394</v>
      </c>
      <c r="F107" s="219" t="s">
        <v>395</v>
      </c>
      <c r="G107" s="118" t="s">
        <v>18</v>
      </c>
      <c r="H107" s="281"/>
      <c r="I107" s="281"/>
      <c r="J107" s="224" t="s">
        <v>322</v>
      </c>
      <c r="K107" s="231">
        <v>1</v>
      </c>
      <c r="L107" s="127">
        <v>6485621</v>
      </c>
      <c r="M107" s="153"/>
      <c r="N107" s="154"/>
      <c r="O107" s="154"/>
      <c r="P107" s="154"/>
      <c r="Q107" s="154"/>
      <c r="R107" s="154"/>
      <c r="S107" s="154"/>
      <c r="T107" s="154"/>
      <c r="U107" s="154"/>
      <c r="V107" s="154"/>
      <c r="W107" s="154"/>
      <c r="X107" s="159"/>
      <c r="Y107" s="157" t="s">
        <v>296</v>
      </c>
      <c r="Z107" s="25"/>
    </row>
    <row r="108" spans="2:26" s="19" customFormat="1" ht="224.25" x14ac:dyDescent="0.25">
      <c r="B108" s="34">
        <f>B105+1</f>
        <v>49</v>
      </c>
      <c r="C108" s="62">
        <v>14711</v>
      </c>
      <c r="D108" s="132" t="s">
        <v>396</v>
      </c>
      <c r="E108" s="128" t="s">
        <v>18</v>
      </c>
      <c r="F108" s="212" t="s">
        <v>397</v>
      </c>
      <c r="G108" s="130" t="s">
        <v>398</v>
      </c>
      <c r="H108" s="20" t="s">
        <v>399</v>
      </c>
      <c r="I108" s="18" t="s">
        <v>400</v>
      </c>
      <c r="J108" s="141" t="s">
        <v>322</v>
      </c>
      <c r="K108" s="220">
        <v>1</v>
      </c>
      <c r="L108" s="21">
        <v>8000000</v>
      </c>
      <c r="M108" s="73"/>
      <c r="N108" s="74"/>
      <c r="O108" s="75"/>
      <c r="P108" s="75"/>
      <c r="Q108" s="75"/>
      <c r="R108" s="75"/>
      <c r="S108" s="75"/>
      <c r="T108" s="75"/>
      <c r="U108" s="75"/>
      <c r="V108" s="75"/>
      <c r="W108" s="75"/>
      <c r="X108" s="76"/>
      <c r="Y108" s="90">
        <v>45351</v>
      </c>
      <c r="Z108" s="25"/>
    </row>
    <row r="109" spans="2:26" s="19" customFormat="1" ht="15.75" customHeight="1" x14ac:dyDescent="0.25">
      <c r="B109" s="301" t="s">
        <v>18</v>
      </c>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3"/>
      <c r="Z109" s="25"/>
    </row>
    <row r="110" spans="2:26" s="19" customFormat="1" ht="19.5" x14ac:dyDescent="0.25">
      <c r="B110" s="323" t="s">
        <v>150</v>
      </c>
      <c r="C110" s="324"/>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5"/>
      <c r="Z110" s="25"/>
    </row>
    <row r="111" spans="2:26" s="19" customFormat="1" ht="172.5" x14ac:dyDescent="0.25">
      <c r="B111" s="109">
        <f>B108+1</f>
        <v>50</v>
      </c>
      <c r="C111" s="110">
        <v>14670</v>
      </c>
      <c r="D111" s="119" t="s">
        <v>151</v>
      </c>
      <c r="E111" s="128" t="s">
        <v>152</v>
      </c>
      <c r="F111" s="121" t="s">
        <v>149</v>
      </c>
      <c r="G111" s="139" t="s">
        <v>153</v>
      </c>
      <c r="H111" s="5" t="s">
        <v>154</v>
      </c>
      <c r="I111" s="5" t="s">
        <v>155</v>
      </c>
      <c r="J111" s="221" t="s">
        <v>322</v>
      </c>
      <c r="K111" s="234">
        <v>1</v>
      </c>
      <c r="L111" s="16">
        <v>11834423</v>
      </c>
      <c r="M111" s="81"/>
      <c r="N111" s="82"/>
      <c r="O111" s="82"/>
      <c r="P111" s="83"/>
      <c r="Q111" s="83"/>
      <c r="R111" s="83"/>
      <c r="S111" s="83"/>
      <c r="T111" s="83"/>
      <c r="U111" s="83"/>
      <c r="V111" s="83"/>
      <c r="W111" s="83"/>
      <c r="X111" s="84"/>
      <c r="Y111" s="90">
        <v>45381</v>
      </c>
      <c r="Z111" s="25"/>
    </row>
    <row r="112" spans="2:26" s="19" customFormat="1" ht="293.25" x14ac:dyDescent="0.25">
      <c r="B112" s="34">
        <f>B111+1</f>
        <v>51</v>
      </c>
      <c r="C112" s="62">
        <v>14724</v>
      </c>
      <c r="D112" s="132" t="s">
        <v>272</v>
      </c>
      <c r="E112" s="128" t="s">
        <v>18</v>
      </c>
      <c r="F112" s="212" t="s">
        <v>273</v>
      </c>
      <c r="G112" s="130" t="s">
        <v>274</v>
      </c>
      <c r="H112" s="20" t="s">
        <v>275</v>
      </c>
      <c r="I112" s="20" t="s">
        <v>276</v>
      </c>
      <c r="J112" s="221" t="s">
        <v>322</v>
      </c>
      <c r="K112" s="234">
        <v>1</v>
      </c>
      <c r="L112" s="16">
        <v>5500000</v>
      </c>
      <c r="M112" s="81"/>
      <c r="N112" s="82"/>
      <c r="O112" s="82"/>
      <c r="P112" s="82"/>
      <c r="Q112" s="83"/>
      <c r="R112" s="83"/>
      <c r="S112" s="83"/>
      <c r="T112" s="83"/>
      <c r="U112" s="83"/>
      <c r="V112" s="83"/>
      <c r="W112" s="83"/>
      <c r="X112" s="84"/>
      <c r="Y112" s="90">
        <v>45412</v>
      </c>
      <c r="Z112" s="25"/>
    </row>
    <row r="113" spans="1:26" s="19" customFormat="1" x14ac:dyDescent="0.25">
      <c r="B113" s="301" t="s">
        <v>18</v>
      </c>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3"/>
      <c r="Z113" s="25"/>
    </row>
    <row r="114" spans="1:26" s="19" customFormat="1" ht="19.5" x14ac:dyDescent="0.25">
      <c r="B114" s="323" t="s">
        <v>156</v>
      </c>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5"/>
      <c r="Z114" s="25"/>
    </row>
    <row r="115" spans="1:26" s="19" customFormat="1" ht="103.5" x14ac:dyDescent="0.25">
      <c r="B115" s="270">
        <f>B112+1</f>
        <v>52</v>
      </c>
      <c r="C115" s="272">
        <v>14063</v>
      </c>
      <c r="D115" s="274" t="s">
        <v>350</v>
      </c>
      <c r="E115" s="187" t="s">
        <v>352</v>
      </c>
      <c r="F115" s="172" t="s">
        <v>353</v>
      </c>
      <c r="G115" s="188" t="s">
        <v>354</v>
      </c>
      <c r="H115" s="280" t="s">
        <v>351</v>
      </c>
      <c r="I115" s="114" t="s">
        <v>355</v>
      </c>
      <c r="J115" s="230" t="s">
        <v>322</v>
      </c>
      <c r="K115" s="235">
        <v>1</v>
      </c>
      <c r="L115" s="160">
        <v>22165731.460000001</v>
      </c>
      <c r="M115" s="148"/>
      <c r="N115" s="149"/>
      <c r="O115" s="149"/>
      <c r="P115" s="149"/>
      <c r="Q115" s="149"/>
      <c r="R115" s="149"/>
      <c r="S115" s="149"/>
      <c r="T115" s="149"/>
      <c r="U115" s="149"/>
      <c r="V115" s="149"/>
      <c r="W115" s="149"/>
      <c r="X115" s="158"/>
      <c r="Y115" s="152" t="s">
        <v>296</v>
      </c>
      <c r="Z115" s="25"/>
    </row>
    <row r="116" spans="1:26" s="19" customFormat="1" ht="108" customHeight="1" x14ac:dyDescent="0.25">
      <c r="B116" s="271"/>
      <c r="C116" s="273"/>
      <c r="D116" s="275"/>
      <c r="E116" s="138" t="s">
        <v>356</v>
      </c>
      <c r="F116" s="117" t="s">
        <v>357</v>
      </c>
      <c r="G116" s="118" t="s">
        <v>358</v>
      </c>
      <c r="H116" s="281"/>
      <c r="I116" s="115" t="s">
        <v>359</v>
      </c>
      <c r="J116" s="224" t="s">
        <v>322</v>
      </c>
      <c r="K116" s="236">
        <v>1</v>
      </c>
      <c r="L116" s="165">
        <v>96780443.239999995</v>
      </c>
      <c r="M116" s="153"/>
      <c r="N116" s="154"/>
      <c r="O116" s="154"/>
      <c r="P116" s="154"/>
      <c r="Q116" s="154"/>
      <c r="R116" s="154"/>
      <c r="S116" s="154"/>
      <c r="T116" s="154"/>
      <c r="U116" s="154"/>
      <c r="V116" s="154"/>
      <c r="W116" s="154"/>
      <c r="X116" s="159"/>
      <c r="Y116" s="157" t="s">
        <v>296</v>
      </c>
      <c r="Z116" s="25"/>
    </row>
    <row r="117" spans="1:26" s="19" customFormat="1" ht="276" x14ac:dyDescent="0.25">
      <c r="B117" s="34">
        <f>B115+1</f>
        <v>53</v>
      </c>
      <c r="C117" s="62">
        <v>14640</v>
      </c>
      <c r="D117" s="18" t="s">
        <v>157</v>
      </c>
      <c r="E117" s="18" t="s">
        <v>18</v>
      </c>
      <c r="F117" s="18" t="s">
        <v>158</v>
      </c>
      <c r="G117" s="22" t="s">
        <v>18</v>
      </c>
      <c r="H117" s="20" t="s">
        <v>159</v>
      </c>
      <c r="I117" s="20" t="s">
        <v>160</v>
      </c>
      <c r="J117" s="221" t="s">
        <v>322</v>
      </c>
      <c r="K117" s="236">
        <v>1</v>
      </c>
      <c r="L117" s="16">
        <v>81961307</v>
      </c>
      <c r="M117" s="81"/>
      <c r="N117" s="82"/>
      <c r="O117" s="82"/>
      <c r="P117" s="82"/>
      <c r="Q117" s="82"/>
      <c r="R117" s="82"/>
      <c r="S117" s="83"/>
      <c r="T117" s="83"/>
      <c r="U117" s="83"/>
      <c r="V117" s="83"/>
      <c r="W117" s="83"/>
      <c r="X117" s="84"/>
      <c r="Y117" s="90">
        <v>45473</v>
      </c>
      <c r="Z117" s="25"/>
    </row>
    <row r="118" spans="1:26" s="19" customFormat="1" ht="258.75" x14ac:dyDescent="0.25">
      <c r="B118" s="34">
        <f>B117+1</f>
        <v>54</v>
      </c>
      <c r="C118" s="62">
        <v>14706</v>
      </c>
      <c r="D118" s="18" t="s">
        <v>161</v>
      </c>
      <c r="E118" s="18" t="s">
        <v>18</v>
      </c>
      <c r="F118" s="18" t="s">
        <v>162</v>
      </c>
      <c r="G118" s="22" t="s">
        <v>163</v>
      </c>
      <c r="H118" s="20" t="s">
        <v>164</v>
      </c>
      <c r="I118" s="20" t="s">
        <v>165</v>
      </c>
      <c r="J118" s="221" t="s">
        <v>322</v>
      </c>
      <c r="K118" s="236">
        <v>1</v>
      </c>
      <c r="L118" s="16">
        <v>10000000</v>
      </c>
      <c r="M118" s="81"/>
      <c r="N118" s="82"/>
      <c r="O118" s="82"/>
      <c r="P118" s="83"/>
      <c r="Q118" s="83"/>
      <c r="R118" s="83"/>
      <c r="S118" s="83"/>
      <c r="T118" s="83"/>
      <c r="U118" s="83"/>
      <c r="V118" s="83"/>
      <c r="W118" s="83"/>
      <c r="X118" s="84"/>
      <c r="Y118" s="90">
        <v>45381</v>
      </c>
      <c r="Z118" s="25"/>
    </row>
    <row r="119" spans="1:26" s="19" customFormat="1" ht="241.5" x14ac:dyDescent="0.25">
      <c r="B119" s="34">
        <f t="shared" ref="B119" si="4">B118+1</f>
        <v>55</v>
      </c>
      <c r="C119" s="62">
        <v>14741</v>
      </c>
      <c r="D119" s="18" t="s">
        <v>166</v>
      </c>
      <c r="E119" s="18" t="s">
        <v>18</v>
      </c>
      <c r="F119" s="18" t="s">
        <v>167</v>
      </c>
      <c r="G119" s="22" t="s">
        <v>168</v>
      </c>
      <c r="H119" s="20" t="s">
        <v>169</v>
      </c>
      <c r="I119" s="20" t="s">
        <v>170</v>
      </c>
      <c r="J119" s="221" t="s">
        <v>322</v>
      </c>
      <c r="K119" s="236">
        <v>1</v>
      </c>
      <c r="L119" s="16">
        <v>10000000</v>
      </c>
      <c r="M119" s="81"/>
      <c r="N119" s="82"/>
      <c r="O119" s="82"/>
      <c r="P119" s="82"/>
      <c r="Q119" s="82"/>
      <c r="R119" s="83"/>
      <c r="S119" s="83"/>
      <c r="T119" s="83"/>
      <c r="U119" s="83"/>
      <c r="V119" s="83"/>
      <c r="W119" s="83"/>
      <c r="X119" s="84"/>
      <c r="Y119" s="90">
        <v>45442</v>
      </c>
      <c r="Z119" s="25"/>
    </row>
    <row r="120" spans="1:26" s="19" customFormat="1" ht="241.5" x14ac:dyDescent="0.25">
      <c r="B120" s="34">
        <f>B119+1</f>
        <v>56</v>
      </c>
      <c r="C120" s="62">
        <v>14749</v>
      </c>
      <c r="D120" s="18" t="s">
        <v>171</v>
      </c>
      <c r="E120" s="18" t="s">
        <v>18</v>
      </c>
      <c r="F120" s="18" t="s">
        <v>172</v>
      </c>
      <c r="G120" s="22" t="s">
        <v>18</v>
      </c>
      <c r="H120" s="20" t="s">
        <v>173</v>
      </c>
      <c r="I120" s="20" t="s">
        <v>174</v>
      </c>
      <c r="J120" s="221" t="s">
        <v>322</v>
      </c>
      <c r="K120" s="236">
        <v>1</v>
      </c>
      <c r="L120" s="16">
        <v>30735283</v>
      </c>
      <c r="M120" s="81"/>
      <c r="N120" s="82"/>
      <c r="O120" s="82"/>
      <c r="P120" s="82"/>
      <c r="Q120" s="82"/>
      <c r="R120" s="82"/>
      <c r="S120" s="82"/>
      <c r="T120" s="82"/>
      <c r="U120" s="82"/>
      <c r="V120" s="82"/>
      <c r="W120" s="82"/>
      <c r="X120" s="85"/>
      <c r="Y120" s="90" t="s">
        <v>296</v>
      </c>
      <c r="Z120" s="25"/>
    </row>
    <row r="121" spans="1:26" s="19" customFormat="1" ht="155.25" x14ac:dyDescent="0.25">
      <c r="B121" s="34">
        <f t="shared" ref="B121" si="5">B120+1</f>
        <v>57</v>
      </c>
      <c r="C121" s="111">
        <v>14983</v>
      </c>
      <c r="D121" s="137" t="s">
        <v>360</v>
      </c>
      <c r="E121" s="128" t="s">
        <v>18</v>
      </c>
      <c r="F121" s="133" t="s">
        <v>361</v>
      </c>
      <c r="G121" s="139" t="s">
        <v>362</v>
      </c>
      <c r="H121" s="4" t="s">
        <v>363</v>
      </c>
      <c r="I121" s="4" t="s">
        <v>364</v>
      </c>
      <c r="J121" s="221" t="s">
        <v>322</v>
      </c>
      <c r="K121" s="234">
        <v>1</v>
      </c>
      <c r="L121" s="16">
        <v>13299938</v>
      </c>
      <c r="M121" s="81"/>
      <c r="N121" s="82"/>
      <c r="O121" s="82"/>
      <c r="P121" s="82"/>
      <c r="Q121" s="82"/>
      <c r="R121" s="82"/>
      <c r="S121" s="83"/>
      <c r="T121" s="83"/>
      <c r="U121" s="83"/>
      <c r="V121" s="83"/>
      <c r="W121" s="83"/>
      <c r="X121" s="84"/>
      <c r="Y121" s="90">
        <v>45473</v>
      </c>
      <c r="Z121" s="25"/>
    </row>
    <row r="122" spans="1:26" s="19" customFormat="1" ht="51.75" x14ac:dyDescent="0.25">
      <c r="B122" s="270">
        <f>B121+1</f>
        <v>58</v>
      </c>
      <c r="C122" s="272">
        <v>15005</v>
      </c>
      <c r="D122" s="298" t="s">
        <v>239</v>
      </c>
      <c r="E122" s="114" t="s">
        <v>369</v>
      </c>
      <c r="F122" s="298" t="s">
        <v>240</v>
      </c>
      <c r="G122" s="349" t="s">
        <v>241</v>
      </c>
      <c r="H122" s="280" t="s">
        <v>242</v>
      </c>
      <c r="I122" s="280" t="s">
        <v>243</v>
      </c>
      <c r="J122" s="230" t="s">
        <v>322</v>
      </c>
      <c r="K122" s="237">
        <v>1</v>
      </c>
      <c r="L122" s="160">
        <v>60000000</v>
      </c>
      <c r="M122" s="161"/>
      <c r="N122" s="162"/>
      <c r="O122" s="162"/>
      <c r="P122" s="162"/>
      <c r="Q122" s="162"/>
      <c r="R122" s="162"/>
      <c r="S122" s="162"/>
      <c r="T122" s="162"/>
      <c r="U122" s="162"/>
      <c r="V122" s="162"/>
      <c r="W122" s="162"/>
      <c r="X122" s="189"/>
      <c r="Y122" s="152">
        <v>45838</v>
      </c>
      <c r="Z122" s="25"/>
    </row>
    <row r="123" spans="1:26" s="19" customFormat="1" ht="51.75" x14ac:dyDescent="0.25">
      <c r="B123" s="343"/>
      <c r="C123" s="344"/>
      <c r="D123" s="351"/>
      <c r="E123" s="175" t="s">
        <v>365</v>
      </c>
      <c r="F123" s="351"/>
      <c r="G123" s="355"/>
      <c r="H123" s="345"/>
      <c r="I123" s="345"/>
      <c r="J123" s="232" t="s">
        <v>322</v>
      </c>
      <c r="K123" s="238">
        <v>1</v>
      </c>
      <c r="L123" s="178">
        <v>20000000</v>
      </c>
      <c r="M123" s="190"/>
      <c r="N123" s="191"/>
      <c r="O123" s="191"/>
      <c r="P123" s="191"/>
      <c r="Q123" s="191"/>
      <c r="R123" s="191"/>
      <c r="S123" s="191"/>
      <c r="T123" s="191"/>
      <c r="U123" s="191"/>
      <c r="V123" s="191"/>
      <c r="W123" s="191"/>
      <c r="X123" s="192"/>
      <c r="Y123" s="182">
        <v>45838</v>
      </c>
      <c r="Z123" s="25"/>
    </row>
    <row r="124" spans="1:26" s="19" customFormat="1" ht="34.5" x14ac:dyDescent="0.25">
      <c r="B124" s="343"/>
      <c r="C124" s="344"/>
      <c r="D124" s="351"/>
      <c r="E124" s="175" t="s">
        <v>366</v>
      </c>
      <c r="F124" s="351"/>
      <c r="G124" s="355"/>
      <c r="H124" s="345"/>
      <c r="I124" s="345"/>
      <c r="J124" s="232" t="s">
        <v>322</v>
      </c>
      <c r="K124" s="238">
        <v>1</v>
      </c>
      <c r="L124" s="193">
        <v>10000000</v>
      </c>
      <c r="M124" s="190"/>
      <c r="N124" s="191"/>
      <c r="O124" s="191"/>
      <c r="P124" s="191"/>
      <c r="Q124" s="191"/>
      <c r="R124" s="191"/>
      <c r="S124" s="191"/>
      <c r="T124" s="191"/>
      <c r="U124" s="191"/>
      <c r="V124" s="191"/>
      <c r="W124" s="191"/>
      <c r="X124" s="192"/>
      <c r="Y124" s="182">
        <v>45838</v>
      </c>
      <c r="Z124" s="25"/>
    </row>
    <row r="125" spans="1:26" s="19" customFormat="1" ht="34.5" x14ac:dyDescent="0.25">
      <c r="B125" s="343"/>
      <c r="C125" s="344"/>
      <c r="D125" s="351"/>
      <c r="E125" s="175" t="s">
        <v>367</v>
      </c>
      <c r="F125" s="351"/>
      <c r="G125" s="355"/>
      <c r="H125" s="345"/>
      <c r="I125" s="345"/>
      <c r="J125" s="232" t="s">
        <v>322</v>
      </c>
      <c r="K125" s="238">
        <v>1</v>
      </c>
      <c r="L125" s="193">
        <v>10000000</v>
      </c>
      <c r="M125" s="190"/>
      <c r="N125" s="191"/>
      <c r="O125" s="191"/>
      <c r="P125" s="191"/>
      <c r="Q125" s="191"/>
      <c r="R125" s="191"/>
      <c r="S125" s="191"/>
      <c r="T125" s="191"/>
      <c r="U125" s="191"/>
      <c r="V125" s="191"/>
      <c r="W125" s="191"/>
      <c r="X125" s="192"/>
      <c r="Y125" s="182">
        <v>45838</v>
      </c>
      <c r="Z125" s="25"/>
    </row>
    <row r="126" spans="1:26" s="19" customFormat="1" ht="51.75" x14ac:dyDescent="0.25">
      <c r="B126" s="271"/>
      <c r="C126" s="273"/>
      <c r="D126" s="299"/>
      <c r="E126" s="183" t="s">
        <v>368</v>
      </c>
      <c r="F126" s="299"/>
      <c r="G126" s="350"/>
      <c r="H126" s="281"/>
      <c r="I126" s="281"/>
      <c r="J126" s="224" t="s">
        <v>370</v>
      </c>
      <c r="K126" s="239">
        <v>1</v>
      </c>
      <c r="L126" s="165">
        <v>10000000</v>
      </c>
      <c r="M126" s="166"/>
      <c r="N126" s="167"/>
      <c r="O126" s="167"/>
      <c r="P126" s="167"/>
      <c r="Q126" s="167"/>
      <c r="R126" s="167"/>
      <c r="S126" s="167"/>
      <c r="T126" s="167"/>
      <c r="U126" s="167"/>
      <c r="V126" s="167"/>
      <c r="W126" s="167"/>
      <c r="X126" s="194"/>
      <c r="Y126" s="157">
        <v>45838</v>
      </c>
      <c r="Z126" s="25"/>
    </row>
    <row r="127" spans="1:26" s="19" customFormat="1" ht="15.75" customHeight="1" x14ac:dyDescent="0.25">
      <c r="B127" s="301" t="s">
        <v>18</v>
      </c>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3"/>
      <c r="Z127" s="25"/>
    </row>
    <row r="128" spans="1:26" s="19" customFormat="1" ht="19.5" customHeight="1" x14ac:dyDescent="0.25">
      <c r="A128" s="23"/>
      <c r="B128" s="323" t="s">
        <v>175</v>
      </c>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5"/>
      <c r="Z128" s="25"/>
    </row>
    <row r="129" spans="1:26" s="19" customFormat="1" ht="224.25" x14ac:dyDescent="0.25">
      <c r="A129" s="23"/>
      <c r="B129" s="34">
        <f>B122+1</f>
        <v>59</v>
      </c>
      <c r="C129" s="63">
        <v>14278</v>
      </c>
      <c r="D129" s="18" t="s">
        <v>176</v>
      </c>
      <c r="E129" s="18" t="s">
        <v>18</v>
      </c>
      <c r="F129" s="18" t="s">
        <v>177</v>
      </c>
      <c r="G129" s="22" t="s">
        <v>18</v>
      </c>
      <c r="H129" s="20" t="s">
        <v>178</v>
      </c>
      <c r="I129" s="20" t="s">
        <v>179</v>
      </c>
      <c r="J129" s="221" t="s">
        <v>322</v>
      </c>
      <c r="K129" s="234">
        <v>1</v>
      </c>
      <c r="L129" s="16">
        <v>166366052</v>
      </c>
      <c r="M129" s="81"/>
      <c r="N129" s="82"/>
      <c r="O129" s="82"/>
      <c r="P129" s="82"/>
      <c r="Q129" s="83"/>
      <c r="R129" s="83"/>
      <c r="S129" s="83"/>
      <c r="T129" s="83"/>
      <c r="U129" s="83"/>
      <c r="V129" s="83"/>
      <c r="W129" s="83"/>
      <c r="X129" s="84"/>
      <c r="Y129" s="90">
        <v>45412</v>
      </c>
      <c r="Z129" s="25"/>
    </row>
    <row r="130" spans="1:26" s="19" customFormat="1" ht="207" x14ac:dyDescent="0.25">
      <c r="A130" s="23"/>
      <c r="B130" s="34">
        <f>B129+1</f>
        <v>60</v>
      </c>
      <c r="C130" s="63">
        <v>14635</v>
      </c>
      <c r="D130" s="18" t="s">
        <v>180</v>
      </c>
      <c r="E130" s="18" t="s">
        <v>18</v>
      </c>
      <c r="F130" s="18" t="s">
        <v>181</v>
      </c>
      <c r="G130" s="22" t="s">
        <v>18</v>
      </c>
      <c r="H130" s="20" t="s">
        <v>182</v>
      </c>
      <c r="I130" s="20" t="s">
        <v>183</v>
      </c>
      <c r="J130" s="221" t="s">
        <v>322</v>
      </c>
      <c r="K130" s="234">
        <v>1</v>
      </c>
      <c r="L130" s="16">
        <v>201040000</v>
      </c>
      <c r="M130" s="81"/>
      <c r="N130" s="82"/>
      <c r="O130" s="83"/>
      <c r="P130" s="83"/>
      <c r="Q130" s="83"/>
      <c r="R130" s="83"/>
      <c r="S130" s="83"/>
      <c r="T130" s="83"/>
      <c r="U130" s="83"/>
      <c r="V130" s="83"/>
      <c r="W130" s="83"/>
      <c r="X130" s="84"/>
      <c r="Y130" s="90">
        <v>45351</v>
      </c>
      <c r="Z130" s="25"/>
    </row>
    <row r="131" spans="1:26" s="19" customFormat="1" ht="207" x14ac:dyDescent="0.25">
      <c r="A131" s="23"/>
      <c r="B131" s="34">
        <f t="shared" ref="B131:B134" si="6">B130+1</f>
        <v>61</v>
      </c>
      <c r="C131" s="63">
        <v>14636</v>
      </c>
      <c r="D131" s="18" t="s">
        <v>184</v>
      </c>
      <c r="E131" s="18" t="s">
        <v>18</v>
      </c>
      <c r="F131" s="18" t="s">
        <v>185</v>
      </c>
      <c r="G131" s="22" t="s">
        <v>18</v>
      </c>
      <c r="H131" s="20" t="s">
        <v>186</v>
      </c>
      <c r="I131" s="20" t="s">
        <v>187</v>
      </c>
      <c r="J131" s="221" t="s">
        <v>322</v>
      </c>
      <c r="K131" s="234">
        <v>1</v>
      </c>
      <c r="L131" s="131">
        <v>142958695</v>
      </c>
      <c r="M131" s="81"/>
      <c r="N131" s="82"/>
      <c r="O131" s="82"/>
      <c r="P131" s="82"/>
      <c r="Q131" s="82"/>
      <c r="R131" s="82"/>
      <c r="S131" s="83"/>
      <c r="T131" s="83"/>
      <c r="U131" s="83"/>
      <c r="V131" s="83"/>
      <c r="W131" s="83"/>
      <c r="X131" s="84"/>
      <c r="Y131" s="90">
        <v>45473</v>
      </c>
      <c r="Z131" s="25"/>
    </row>
    <row r="132" spans="1:26" s="19" customFormat="1" ht="241.5" x14ac:dyDescent="0.25">
      <c r="A132" s="23"/>
      <c r="B132" s="34">
        <f t="shared" si="6"/>
        <v>62</v>
      </c>
      <c r="C132" s="63">
        <v>14637</v>
      </c>
      <c r="D132" s="18" t="s">
        <v>188</v>
      </c>
      <c r="E132" s="18" t="s">
        <v>18</v>
      </c>
      <c r="F132" s="18" t="s">
        <v>189</v>
      </c>
      <c r="G132" s="22" t="s">
        <v>18</v>
      </c>
      <c r="H132" s="20" t="s">
        <v>190</v>
      </c>
      <c r="I132" s="20" t="s">
        <v>191</v>
      </c>
      <c r="J132" s="221" t="s">
        <v>322</v>
      </c>
      <c r="K132" s="234">
        <v>1</v>
      </c>
      <c r="L132" s="16">
        <v>91030632</v>
      </c>
      <c r="M132" s="81"/>
      <c r="N132" s="82"/>
      <c r="O132" s="82"/>
      <c r="P132" s="82"/>
      <c r="Q132" s="82"/>
      <c r="R132" s="82"/>
      <c r="S132" s="82"/>
      <c r="T132" s="83"/>
      <c r="U132" s="83"/>
      <c r="V132" s="83"/>
      <c r="W132" s="83"/>
      <c r="X132" s="84"/>
      <c r="Y132" s="90">
        <v>45503</v>
      </c>
      <c r="Z132" s="25"/>
    </row>
    <row r="133" spans="1:26" s="19" customFormat="1" ht="207" x14ac:dyDescent="0.25">
      <c r="A133" s="23"/>
      <c r="B133" s="34">
        <f t="shared" si="6"/>
        <v>63</v>
      </c>
      <c r="C133" s="64">
        <v>14639</v>
      </c>
      <c r="D133" s="1" t="s">
        <v>192</v>
      </c>
      <c r="E133" s="1" t="s">
        <v>18</v>
      </c>
      <c r="F133" s="1" t="s">
        <v>193</v>
      </c>
      <c r="G133" s="31" t="s">
        <v>18</v>
      </c>
      <c r="H133" s="5" t="s">
        <v>194</v>
      </c>
      <c r="I133" s="5" t="s">
        <v>195</v>
      </c>
      <c r="J133" s="221" t="s">
        <v>322</v>
      </c>
      <c r="K133" s="234">
        <v>1</v>
      </c>
      <c r="L133" s="17">
        <v>176434313</v>
      </c>
      <c r="M133" s="81"/>
      <c r="N133" s="82"/>
      <c r="O133" s="82"/>
      <c r="P133" s="83"/>
      <c r="Q133" s="83"/>
      <c r="R133" s="83"/>
      <c r="S133" s="83"/>
      <c r="T133" s="83"/>
      <c r="U133" s="83"/>
      <c r="V133" s="83"/>
      <c r="W133" s="83"/>
      <c r="X133" s="84"/>
      <c r="Y133" s="90">
        <v>45381</v>
      </c>
      <c r="Z133" s="25"/>
    </row>
    <row r="134" spans="1:26" s="19" customFormat="1" ht="327.75" x14ac:dyDescent="0.25">
      <c r="A134" s="23"/>
      <c r="B134" s="34">
        <f t="shared" si="6"/>
        <v>64</v>
      </c>
      <c r="C134" s="62">
        <v>14663</v>
      </c>
      <c r="D134" s="132" t="s">
        <v>335</v>
      </c>
      <c r="E134" s="128" t="s">
        <v>18</v>
      </c>
      <c r="F134" s="129" t="s">
        <v>336</v>
      </c>
      <c r="G134" s="130" t="s">
        <v>337</v>
      </c>
      <c r="H134" s="20" t="s">
        <v>338</v>
      </c>
      <c r="I134" s="20" t="s">
        <v>339</v>
      </c>
      <c r="J134" s="221" t="s">
        <v>322</v>
      </c>
      <c r="K134" s="240">
        <v>1</v>
      </c>
      <c r="L134" s="16">
        <v>2181120.19</v>
      </c>
      <c r="M134" s="81"/>
      <c r="N134" s="82"/>
      <c r="O134" s="82"/>
      <c r="P134" s="82"/>
      <c r="Q134" s="82"/>
      <c r="R134" s="83"/>
      <c r="S134" s="83"/>
      <c r="T134" s="83"/>
      <c r="U134" s="83"/>
      <c r="V134" s="83"/>
      <c r="W134" s="83"/>
      <c r="X134" s="84"/>
      <c r="Y134" s="90">
        <v>45442</v>
      </c>
      <c r="Z134" s="25"/>
    </row>
    <row r="135" spans="1:26" s="19" customFormat="1" ht="207" x14ac:dyDescent="0.25">
      <c r="A135" s="23"/>
      <c r="B135" s="34">
        <f>B134+1</f>
        <v>65</v>
      </c>
      <c r="C135" s="62">
        <v>14720</v>
      </c>
      <c r="D135" s="18" t="s">
        <v>196</v>
      </c>
      <c r="E135" s="18" t="s">
        <v>18</v>
      </c>
      <c r="F135" s="18" t="s">
        <v>197</v>
      </c>
      <c r="G135" s="22" t="s">
        <v>198</v>
      </c>
      <c r="H135" s="20" t="s">
        <v>199</v>
      </c>
      <c r="I135" s="20" t="s">
        <v>200</v>
      </c>
      <c r="J135" s="221" t="s">
        <v>322</v>
      </c>
      <c r="K135" s="234">
        <v>1</v>
      </c>
      <c r="L135" s="16">
        <v>307832383</v>
      </c>
      <c r="M135" s="81"/>
      <c r="N135" s="82"/>
      <c r="O135" s="82"/>
      <c r="P135" s="83"/>
      <c r="Q135" s="83"/>
      <c r="R135" s="83"/>
      <c r="S135" s="83"/>
      <c r="T135" s="83"/>
      <c r="U135" s="83"/>
      <c r="V135" s="83"/>
      <c r="W135" s="83"/>
      <c r="X135" s="84"/>
      <c r="Y135" s="90">
        <v>45381</v>
      </c>
      <c r="Z135" s="25"/>
    </row>
    <row r="136" spans="1:26" s="19" customFormat="1" ht="138" x14ac:dyDescent="0.25">
      <c r="A136" s="23"/>
      <c r="B136" s="34">
        <f t="shared" ref="B136:B137" si="7">B135+1</f>
        <v>66</v>
      </c>
      <c r="C136" s="62">
        <v>14739</v>
      </c>
      <c r="D136" s="18" t="s">
        <v>277</v>
      </c>
      <c r="E136" s="18" t="s">
        <v>18</v>
      </c>
      <c r="F136" s="18" t="s">
        <v>278</v>
      </c>
      <c r="G136" s="22" t="s">
        <v>279</v>
      </c>
      <c r="H136" s="20" t="s">
        <v>280</v>
      </c>
      <c r="I136" s="20" t="s">
        <v>281</v>
      </c>
      <c r="J136" s="247" t="s">
        <v>446</v>
      </c>
      <c r="K136" s="248"/>
      <c r="L136" s="16">
        <v>963349.62</v>
      </c>
      <c r="M136" s="260" t="s">
        <v>456</v>
      </c>
      <c r="N136" s="261"/>
      <c r="O136" s="261"/>
      <c r="P136" s="261"/>
      <c r="Q136" s="261"/>
      <c r="R136" s="261"/>
      <c r="S136" s="261"/>
      <c r="T136" s="261"/>
      <c r="U136" s="261"/>
      <c r="V136" s="261"/>
      <c r="W136" s="261"/>
      <c r="X136" s="262"/>
      <c r="Y136" s="90">
        <v>45107</v>
      </c>
      <c r="Z136" s="25"/>
    </row>
    <row r="137" spans="1:26" s="19" customFormat="1" ht="138" x14ac:dyDescent="0.25">
      <c r="A137" s="23"/>
      <c r="B137" s="34">
        <f t="shared" si="7"/>
        <v>67</v>
      </c>
      <c r="C137" s="62">
        <v>14740</v>
      </c>
      <c r="D137" s="116" t="s">
        <v>340</v>
      </c>
      <c r="E137" s="128" t="s">
        <v>18</v>
      </c>
      <c r="F137" s="129" t="s">
        <v>341</v>
      </c>
      <c r="G137" s="130" t="s">
        <v>342</v>
      </c>
      <c r="H137" s="20" t="s">
        <v>343</v>
      </c>
      <c r="I137" s="20" t="s">
        <v>344</v>
      </c>
      <c r="J137" s="247" t="s">
        <v>446</v>
      </c>
      <c r="K137" s="248"/>
      <c r="L137" s="16">
        <v>3442387.52</v>
      </c>
      <c r="M137" s="260" t="s">
        <v>457</v>
      </c>
      <c r="N137" s="261"/>
      <c r="O137" s="261"/>
      <c r="P137" s="261"/>
      <c r="Q137" s="261"/>
      <c r="R137" s="261"/>
      <c r="S137" s="261"/>
      <c r="T137" s="261"/>
      <c r="U137" s="261"/>
      <c r="V137" s="261"/>
      <c r="W137" s="261"/>
      <c r="X137" s="262"/>
      <c r="Y137" s="90">
        <v>45229</v>
      </c>
      <c r="Z137" s="25"/>
    </row>
    <row r="138" spans="1:26" s="19" customFormat="1" ht="82.15" customHeight="1" x14ac:dyDescent="0.25">
      <c r="A138" s="23"/>
      <c r="B138" s="270">
        <f>B137+1</f>
        <v>68</v>
      </c>
      <c r="C138" s="272">
        <v>14815</v>
      </c>
      <c r="D138" s="274" t="s">
        <v>345</v>
      </c>
      <c r="E138" s="276" t="s">
        <v>18</v>
      </c>
      <c r="F138" s="274" t="s">
        <v>346</v>
      </c>
      <c r="G138" s="278" t="s">
        <v>347</v>
      </c>
      <c r="H138" s="280" t="s">
        <v>348</v>
      </c>
      <c r="I138" s="280" t="s">
        <v>349</v>
      </c>
      <c r="J138" s="249" t="s">
        <v>458</v>
      </c>
      <c r="K138" s="250"/>
      <c r="L138" s="160">
        <v>1330322</v>
      </c>
      <c r="M138" s="244" t="s">
        <v>458</v>
      </c>
      <c r="N138" s="245"/>
      <c r="O138" s="245"/>
      <c r="P138" s="245"/>
      <c r="Q138" s="245"/>
      <c r="R138" s="245"/>
      <c r="S138" s="245"/>
      <c r="T138" s="245"/>
      <c r="U138" s="245"/>
      <c r="V138" s="245"/>
      <c r="W138" s="245"/>
      <c r="X138" s="246"/>
      <c r="Y138" s="152" t="s">
        <v>18</v>
      </c>
      <c r="Z138" s="25"/>
    </row>
    <row r="139" spans="1:26" s="19" customFormat="1" ht="82.15" customHeight="1" x14ac:dyDescent="0.25">
      <c r="A139" s="23"/>
      <c r="B139" s="271"/>
      <c r="C139" s="273"/>
      <c r="D139" s="275"/>
      <c r="E139" s="277"/>
      <c r="F139" s="275"/>
      <c r="G139" s="279"/>
      <c r="H139" s="281"/>
      <c r="I139" s="281"/>
      <c r="J139" s="224" t="s">
        <v>322</v>
      </c>
      <c r="K139" s="241">
        <v>1</v>
      </c>
      <c r="L139" s="165">
        <v>10621229</v>
      </c>
      <c r="M139" s="166"/>
      <c r="N139" s="167"/>
      <c r="O139" s="167"/>
      <c r="P139" s="167"/>
      <c r="Q139" s="167"/>
      <c r="R139" s="167"/>
      <c r="S139" s="167"/>
      <c r="T139" s="167"/>
      <c r="U139" s="167"/>
      <c r="V139" s="167"/>
      <c r="W139" s="167"/>
      <c r="X139" s="194"/>
      <c r="Y139" s="157" t="s">
        <v>296</v>
      </c>
      <c r="Z139" s="25"/>
    </row>
    <row r="140" spans="1:26" s="19" customFormat="1" x14ac:dyDescent="0.25">
      <c r="A140" s="23"/>
      <c r="B140" s="301" t="s">
        <v>18</v>
      </c>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3"/>
      <c r="Z140" s="25"/>
    </row>
    <row r="141" spans="1:26" s="19" customFormat="1" ht="19.5" x14ac:dyDescent="0.25">
      <c r="A141" s="23"/>
      <c r="B141" s="323" t="s">
        <v>201</v>
      </c>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5"/>
      <c r="Z141" s="25"/>
    </row>
    <row r="142" spans="1:26" s="19" customFormat="1" ht="345" x14ac:dyDescent="0.25">
      <c r="A142" s="23"/>
      <c r="B142" s="34">
        <f>B138+1</f>
        <v>69</v>
      </c>
      <c r="C142" s="62">
        <v>14707</v>
      </c>
      <c r="D142" s="18" t="s">
        <v>202</v>
      </c>
      <c r="E142" s="18" t="s">
        <v>18</v>
      </c>
      <c r="F142" s="18" t="s">
        <v>203</v>
      </c>
      <c r="G142" s="22" t="s">
        <v>204</v>
      </c>
      <c r="H142" s="20" t="s">
        <v>205</v>
      </c>
      <c r="I142" s="20" t="s">
        <v>206</v>
      </c>
      <c r="J142" s="221" t="s">
        <v>322</v>
      </c>
      <c r="K142" s="234">
        <v>1</v>
      </c>
      <c r="L142" s="16">
        <v>3495166</v>
      </c>
      <c r="M142" s="81"/>
      <c r="N142" s="82"/>
      <c r="O142" s="82"/>
      <c r="P142" s="82"/>
      <c r="Q142" s="83"/>
      <c r="R142" s="83"/>
      <c r="S142" s="83"/>
      <c r="T142" s="83"/>
      <c r="U142" s="83"/>
      <c r="V142" s="83"/>
      <c r="W142" s="83"/>
      <c r="X142" s="84"/>
      <c r="Y142" s="90">
        <v>45412</v>
      </c>
      <c r="Z142" s="25"/>
    </row>
    <row r="143" spans="1:26" s="19" customFormat="1" ht="51.75" customHeight="1" x14ac:dyDescent="0.25">
      <c r="A143" s="23"/>
      <c r="B143" s="270">
        <f>B142+1</f>
        <v>70</v>
      </c>
      <c r="C143" s="272">
        <v>14773</v>
      </c>
      <c r="D143" s="280" t="s">
        <v>207</v>
      </c>
      <c r="E143" s="173" t="s">
        <v>208</v>
      </c>
      <c r="F143" s="173" t="s">
        <v>209</v>
      </c>
      <c r="G143" s="124" t="s">
        <v>210</v>
      </c>
      <c r="H143" s="280" t="s">
        <v>211</v>
      </c>
      <c r="I143" s="280" t="s">
        <v>212</v>
      </c>
      <c r="J143" s="230" t="s">
        <v>322</v>
      </c>
      <c r="K143" s="237">
        <v>1</v>
      </c>
      <c r="L143" s="160">
        <v>1350174.23</v>
      </c>
      <c r="M143" s="251" t="s">
        <v>459</v>
      </c>
      <c r="N143" s="245"/>
      <c r="O143" s="245"/>
      <c r="P143" s="245"/>
      <c r="Q143" s="245"/>
      <c r="R143" s="245"/>
      <c r="S143" s="245"/>
      <c r="T143" s="245"/>
      <c r="U143" s="245"/>
      <c r="V143" s="245"/>
      <c r="W143" s="245"/>
      <c r="X143" s="246"/>
      <c r="Y143" s="152">
        <v>45199</v>
      </c>
      <c r="Z143" s="25"/>
    </row>
    <row r="144" spans="1:26" s="19" customFormat="1" ht="51.75" x14ac:dyDescent="0.25">
      <c r="A144" s="23"/>
      <c r="B144" s="343"/>
      <c r="C144" s="344"/>
      <c r="D144" s="345"/>
      <c r="E144" s="134" t="s">
        <v>371</v>
      </c>
      <c r="F144" s="135" t="s">
        <v>372</v>
      </c>
      <c r="G144" s="136" t="s">
        <v>373</v>
      </c>
      <c r="H144" s="345"/>
      <c r="I144" s="345"/>
      <c r="J144" s="232" t="s">
        <v>322</v>
      </c>
      <c r="K144" s="238">
        <v>1</v>
      </c>
      <c r="L144" s="193">
        <v>3845821</v>
      </c>
      <c r="M144" s="252" t="s">
        <v>460</v>
      </c>
      <c r="N144" s="253"/>
      <c r="O144" s="253"/>
      <c r="P144" s="253"/>
      <c r="Q144" s="253"/>
      <c r="R144" s="253"/>
      <c r="S144" s="253"/>
      <c r="T144" s="253"/>
      <c r="U144" s="253"/>
      <c r="V144" s="253"/>
      <c r="W144" s="253"/>
      <c r="X144" s="254"/>
      <c r="Y144" s="182">
        <v>45015</v>
      </c>
      <c r="Z144" s="25"/>
    </row>
    <row r="145" spans="1:26" s="19" customFormat="1" ht="51.75" x14ac:dyDescent="0.25">
      <c r="A145" s="23"/>
      <c r="B145" s="343"/>
      <c r="C145" s="344"/>
      <c r="D145" s="345"/>
      <c r="E145" s="176" t="s">
        <v>213</v>
      </c>
      <c r="F145" s="176" t="s">
        <v>214</v>
      </c>
      <c r="G145" s="177" t="s">
        <v>215</v>
      </c>
      <c r="H145" s="345"/>
      <c r="I145" s="345"/>
      <c r="J145" s="232" t="s">
        <v>322</v>
      </c>
      <c r="K145" s="238">
        <v>1</v>
      </c>
      <c r="L145" s="193">
        <v>12356398.109999999</v>
      </c>
      <c r="M145" s="190"/>
      <c r="N145" s="191"/>
      <c r="O145" s="191"/>
      <c r="P145" s="191"/>
      <c r="Q145" s="191"/>
      <c r="R145" s="195"/>
      <c r="S145" s="195"/>
      <c r="T145" s="195"/>
      <c r="U145" s="195"/>
      <c r="V145" s="195"/>
      <c r="W145" s="195"/>
      <c r="X145" s="196"/>
      <c r="Y145" s="182">
        <v>45442</v>
      </c>
      <c r="Z145" s="25"/>
    </row>
    <row r="146" spans="1:26" s="19" customFormat="1" ht="51.75" x14ac:dyDescent="0.25">
      <c r="A146" s="23"/>
      <c r="B146" s="343"/>
      <c r="C146" s="344"/>
      <c r="D146" s="345"/>
      <c r="E146" s="134" t="s">
        <v>374</v>
      </c>
      <c r="F146" s="135" t="s">
        <v>372</v>
      </c>
      <c r="G146" s="136" t="s">
        <v>375</v>
      </c>
      <c r="H146" s="345"/>
      <c r="I146" s="345"/>
      <c r="J146" s="232" t="s">
        <v>322</v>
      </c>
      <c r="K146" s="238">
        <v>1</v>
      </c>
      <c r="L146" s="193">
        <v>8222379</v>
      </c>
      <c r="M146" s="190"/>
      <c r="N146" s="191"/>
      <c r="O146" s="191"/>
      <c r="P146" s="191"/>
      <c r="Q146" s="191"/>
      <c r="R146" s="195"/>
      <c r="S146" s="195"/>
      <c r="T146" s="195"/>
      <c r="U146" s="195"/>
      <c r="V146" s="195"/>
      <c r="W146" s="195"/>
      <c r="X146" s="196"/>
      <c r="Y146" s="182">
        <v>45442</v>
      </c>
      <c r="Z146" s="25"/>
    </row>
    <row r="147" spans="1:26" s="19" customFormat="1" ht="51.75" x14ac:dyDescent="0.25">
      <c r="A147" s="23"/>
      <c r="B147" s="343"/>
      <c r="C147" s="273"/>
      <c r="D147" s="281"/>
      <c r="E147" s="184" t="s">
        <v>216</v>
      </c>
      <c r="F147" s="184" t="s">
        <v>209</v>
      </c>
      <c r="G147" s="126" t="s">
        <v>217</v>
      </c>
      <c r="H147" s="281"/>
      <c r="I147" s="281"/>
      <c r="J147" s="224" t="s">
        <v>322</v>
      </c>
      <c r="K147" s="239">
        <v>1</v>
      </c>
      <c r="L147" s="165">
        <v>880467.65999999992</v>
      </c>
      <c r="M147" s="166"/>
      <c r="N147" s="167"/>
      <c r="O147" s="168"/>
      <c r="P147" s="168"/>
      <c r="Q147" s="168"/>
      <c r="R147" s="168"/>
      <c r="S147" s="168"/>
      <c r="T147" s="168"/>
      <c r="U147" s="168"/>
      <c r="V147" s="168"/>
      <c r="W147" s="168"/>
      <c r="X147" s="169"/>
      <c r="Y147" s="157">
        <v>45351</v>
      </c>
      <c r="Z147" s="25"/>
    </row>
    <row r="148" spans="1:26" s="19" customFormat="1" ht="293.25" x14ac:dyDescent="0.25">
      <c r="A148" s="23"/>
      <c r="B148" s="34">
        <f>B143+1</f>
        <v>71</v>
      </c>
      <c r="C148" s="62">
        <v>15016</v>
      </c>
      <c r="D148" s="20" t="s">
        <v>286</v>
      </c>
      <c r="E148" s="18" t="s">
        <v>18</v>
      </c>
      <c r="F148" s="18" t="s">
        <v>292</v>
      </c>
      <c r="G148" s="22" t="s">
        <v>294</v>
      </c>
      <c r="H148" s="20" t="s">
        <v>295</v>
      </c>
      <c r="I148" s="20" t="s">
        <v>293</v>
      </c>
      <c r="J148" s="221" t="s">
        <v>322</v>
      </c>
      <c r="K148" s="234">
        <v>1</v>
      </c>
      <c r="L148" s="16">
        <v>6500000</v>
      </c>
      <c r="M148" s="81"/>
      <c r="N148" s="82"/>
      <c r="O148" s="82"/>
      <c r="P148" s="82"/>
      <c r="Q148" s="82"/>
      <c r="R148" s="82"/>
      <c r="S148" s="82"/>
      <c r="T148" s="82"/>
      <c r="U148" s="82"/>
      <c r="V148" s="82"/>
      <c r="W148" s="82"/>
      <c r="X148" s="85"/>
      <c r="Y148" s="90" t="s">
        <v>296</v>
      </c>
      <c r="Z148" s="25"/>
    </row>
    <row r="149" spans="1:26" s="19" customFormat="1" ht="103.5" x14ac:dyDescent="0.25">
      <c r="A149" s="23"/>
      <c r="B149" s="34">
        <f>B148+1</f>
        <v>72</v>
      </c>
      <c r="C149" s="62">
        <v>15349</v>
      </c>
      <c r="D149" s="116" t="s">
        <v>376</v>
      </c>
      <c r="E149" s="128" t="s">
        <v>18</v>
      </c>
      <c r="F149" s="129" t="s">
        <v>377</v>
      </c>
      <c r="G149" s="130" t="s">
        <v>378</v>
      </c>
      <c r="H149" s="20" t="s">
        <v>379</v>
      </c>
      <c r="I149" s="20" t="s">
        <v>380</v>
      </c>
      <c r="J149" s="221" t="s">
        <v>322</v>
      </c>
      <c r="K149" s="234">
        <v>1</v>
      </c>
      <c r="L149" s="16">
        <v>4221977</v>
      </c>
      <c r="M149" s="81"/>
      <c r="N149" s="82"/>
      <c r="O149" s="82"/>
      <c r="P149" s="82"/>
      <c r="Q149" s="82"/>
      <c r="R149" s="83"/>
      <c r="S149" s="83"/>
      <c r="T149" s="83"/>
      <c r="U149" s="83"/>
      <c r="V149" s="83"/>
      <c r="W149" s="83"/>
      <c r="X149" s="84"/>
      <c r="Y149" s="90">
        <v>45442</v>
      </c>
      <c r="Z149" s="25"/>
    </row>
    <row r="150" spans="1:26" s="19" customFormat="1" x14ac:dyDescent="0.25">
      <c r="B150" s="301" t="s">
        <v>18</v>
      </c>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3"/>
      <c r="Z150" s="25"/>
    </row>
    <row r="151" spans="1:26" s="39" customFormat="1" ht="34.5" customHeight="1" x14ac:dyDescent="0.25">
      <c r="B151" s="43"/>
      <c r="C151" s="40">
        <f>COUNT(C14:C149)</f>
        <v>72</v>
      </c>
      <c r="D151" s="41" t="s">
        <v>218</v>
      </c>
      <c r="E151" s="242">
        <f>COUNTA(E14:E149)</f>
        <v>97</v>
      </c>
      <c r="F151" s="41" t="s">
        <v>219</v>
      </c>
      <c r="G151" s="49"/>
      <c r="H151" s="44"/>
      <c r="I151" s="340" t="s">
        <v>220</v>
      </c>
      <c r="J151" s="341"/>
      <c r="K151" s="342"/>
      <c r="L151" s="42">
        <f>SUM(L14:L149)</f>
        <v>9364362483.7800026</v>
      </c>
      <c r="M151" s="66"/>
      <c r="N151" s="67"/>
      <c r="O151" s="67"/>
      <c r="P151" s="67"/>
      <c r="Q151" s="67"/>
      <c r="R151" s="67"/>
      <c r="S151" s="67"/>
      <c r="T151" s="67"/>
      <c r="U151" s="67"/>
      <c r="V151" s="67"/>
      <c r="W151" s="67"/>
      <c r="X151" s="67"/>
      <c r="Y151" s="91"/>
      <c r="Z151" s="55"/>
    </row>
    <row r="152" spans="1:26" s="19" customFormat="1" ht="53.25" customHeight="1" x14ac:dyDescent="0.25">
      <c r="B152" s="28"/>
      <c r="C152" s="24"/>
      <c r="D152" s="25"/>
      <c r="E152" s="25"/>
      <c r="F152" s="25"/>
      <c r="G152" s="38"/>
      <c r="H152" s="26"/>
      <c r="I152" s="26"/>
      <c r="J152" s="38"/>
      <c r="K152" s="35"/>
      <c r="L152" s="27"/>
      <c r="M152" s="27"/>
      <c r="N152" s="27"/>
      <c r="O152" s="27"/>
      <c r="P152" s="27"/>
      <c r="Q152" s="27"/>
      <c r="R152" s="27"/>
      <c r="S152" s="27"/>
      <c r="T152" s="27"/>
      <c r="U152" s="27"/>
      <c r="V152" s="27"/>
      <c r="W152" s="27"/>
      <c r="X152" s="27"/>
      <c r="Y152" s="92"/>
      <c r="Z152" s="25"/>
    </row>
    <row r="153" spans="1:26" s="45" customFormat="1" ht="26.25" customHeight="1" x14ac:dyDescent="0.25">
      <c r="B153" s="339" t="s">
        <v>221</v>
      </c>
      <c r="C153" s="339"/>
      <c r="D153" s="339"/>
      <c r="E153" s="339"/>
      <c r="F153" s="339"/>
      <c r="G153" s="339"/>
      <c r="H153" s="339"/>
      <c r="I153" s="339"/>
      <c r="J153" s="339"/>
      <c r="K153" s="339"/>
      <c r="L153" s="339"/>
      <c r="M153" s="339"/>
      <c r="N153" s="339"/>
      <c r="O153" s="339"/>
      <c r="P153" s="339"/>
      <c r="Q153" s="339"/>
      <c r="R153" s="339"/>
      <c r="S153" s="339"/>
      <c r="T153" s="339"/>
      <c r="U153" s="339"/>
      <c r="V153" s="339"/>
      <c r="W153" s="339"/>
      <c r="X153" s="339"/>
      <c r="Y153" s="339"/>
      <c r="Z153" s="56"/>
    </row>
    <row r="154" spans="1:26" s="19" customFormat="1" ht="25.9" customHeight="1" x14ac:dyDescent="0.25">
      <c r="B154" s="28"/>
      <c r="C154" s="24"/>
      <c r="D154" s="25"/>
      <c r="E154" s="25"/>
      <c r="F154" s="25"/>
      <c r="G154" s="38"/>
      <c r="H154" s="26"/>
      <c r="I154" s="26"/>
      <c r="J154" s="38"/>
      <c r="K154" s="35"/>
      <c r="L154" s="30"/>
      <c r="M154" s="30"/>
      <c r="N154" s="30"/>
      <c r="O154" s="30"/>
      <c r="P154" s="30"/>
      <c r="Q154" s="30"/>
      <c r="R154" s="30"/>
      <c r="S154" s="30"/>
      <c r="T154" s="30"/>
      <c r="U154" s="30"/>
      <c r="V154" s="30"/>
      <c r="W154" s="30"/>
      <c r="X154" s="30"/>
      <c r="Y154" s="92"/>
      <c r="Z154" s="25"/>
    </row>
    <row r="155" spans="1:26" s="19" customFormat="1" x14ac:dyDescent="0.25">
      <c r="B155" s="28"/>
      <c r="C155" s="24"/>
      <c r="D155" s="25"/>
      <c r="E155" s="25"/>
      <c r="F155" s="25"/>
      <c r="G155" s="38"/>
      <c r="H155" s="26"/>
      <c r="I155" s="26"/>
      <c r="J155" s="38"/>
      <c r="K155" s="101"/>
      <c r="L155" s="60"/>
      <c r="M155" s="60"/>
      <c r="N155" s="60"/>
      <c r="O155" s="60"/>
      <c r="P155" s="60"/>
      <c r="Q155" s="60"/>
      <c r="R155" s="60"/>
      <c r="S155" s="60"/>
      <c r="T155" s="60"/>
      <c r="U155" s="60"/>
      <c r="V155" s="60"/>
      <c r="W155" s="60"/>
      <c r="X155" s="60"/>
      <c r="Y155" s="92"/>
      <c r="Z155" s="25"/>
    </row>
    <row r="156" spans="1:26" s="19" customFormat="1" ht="47.25" customHeight="1" x14ac:dyDescent="0.25">
      <c r="B156" s="338" t="s">
        <v>222</v>
      </c>
      <c r="C156" s="338"/>
      <c r="D156" s="338"/>
      <c r="E156" s="338"/>
      <c r="F156" s="338"/>
      <c r="G156" s="338"/>
      <c r="H156" s="338"/>
      <c r="I156" s="338"/>
      <c r="J156" s="338"/>
      <c r="K156" s="338"/>
      <c r="L156" s="338"/>
      <c r="M156" s="338"/>
      <c r="N156" s="338"/>
      <c r="O156" s="338"/>
      <c r="P156" s="338"/>
      <c r="Q156" s="338"/>
      <c r="R156" s="338"/>
      <c r="S156" s="338"/>
      <c r="T156" s="338"/>
      <c r="U156" s="338"/>
      <c r="V156" s="338"/>
      <c r="W156" s="338"/>
      <c r="X156" s="338"/>
      <c r="Y156" s="338"/>
      <c r="Z156" s="25"/>
    </row>
    <row r="157" spans="1:26" s="19" customFormat="1" x14ac:dyDescent="0.25">
      <c r="B157" s="28"/>
      <c r="C157" s="24" t="s">
        <v>288</v>
      </c>
      <c r="D157" s="25"/>
      <c r="E157" s="25"/>
      <c r="F157" s="25"/>
      <c r="G157" s="38"/>
      <c r="H157" s="26"/>
      <c r="I157" s="26"/>
      <c r="J157" s="38"/>
      <c r="K157" s="35"/>
      <c r="L157" s="27"/>
      <c r="M157" s="27"/>
      <c r="N157" s="27"/>
      <c r="O157" s="27"/>
      <c r="P157" s="27"/>
      <c r="Q157" s="27"/>
      <c r="R157" s="27"/>
      <c r="S157" s="27"/>
      <c r="T157" s="27"/>
      <c r="U157" s="27"/>
      <c r="V157" s="27"/>
      <c r="W157" s="27"/>
      <c r="X157" s="27"/>
      <c r="Y157" s="92"/>
      <c r="Z157" s="25"/>
    </row>
    <row r="158" spans="1:26" s="19" customFormat="1" x14ac:dyDescent="0.25">
      <c r="B158" s="28"/>
      <c r="C158" s="65"/>
      <c r="D158" s="19" t="s">
        <v>455</v>
      </c>
      <c r="E158" s="25"/>
      <c r="F158" s="25"/>
      <c r="G158" s="38"/>
      <c r="H158" s="26"/>
      <c r="I158" s="26"/>
      <c r="J158" s="38"/>
      <c r="K158" s="35"/>
      <c r="L158" s="27"/>
      <c r="M158" s="27"/>
      <c r="N158" s="27"/>
      <c r="O158" s="27"/>
      <c r="P158" s="27"/>
      <c r="Q158" s="27"/>
      <c r="R158" s="27"/>
      <c r="S158" s="27"/>
      <c r="T158" s="27"/>
      <c r="U158" s="27"/>
      <c r="V158" s="27"/>
      <c r="W158" s="27"/>
      <c r="X158" s="27"/>
      <c r="Y158" s="92"/>
      <c r="Z158" s="25"/>
    </row>
    <row r="159" spans="1:26" s="19" customFormat="1" x14ac:dyDescent="0.25">
      <c r="B159" s="28"/>
      <c r="C159" s="59"/>
      <c r="D159" s="19" t="s">
        <v>287</v>
      </c>
      <c r="E159" s="25"/>
      <c r="F159" s="25"/>
      <c r="G159" s="38"/>
      <c r="H159" s="26"/>
      <c r="I159" s="26"/>
      <c r="J159" s="38"/>
      <c r="K159" s="35"/>
      <c r="L159" s="27"/>
      <c r="M159" s="27"/>
      <c r="N159" s="27"/>
      <c r="O159" s="27"/>
      <c r="P159" s="27"/>
      <c r="Q159" s="27"/>
      <c r="R159" s="27"/>
      <c r="S159" s="27"/>
      <c r="T159" s="27"/>
      <c r="U159" s="27"/>
      <c r="V159" s="27"/>
      <c r="W159" s="27"/>
      <c r="X159" s="27"/>
      <c r="Y159" s="92"/>
      <c r="Z159" s="25"/>
    </row>
    <row r="160" spans="1:26" s="19" customFormat="1" x14ac:dyDescent="0.25">
      <c r="B160" s="28"/>
      <c r="E160" s="25"/>
      <c r="F160" s="25"/>
      <c r="G160" s="38"/>
      <c r="H160" s="26"/>
      <c r="I160" s="26"/>
      <c r="J160" s="38"/>
      <c r="K160" s="35"/>
      <c r="L160" s="27"/>
      <c r="M160" s="27"/>
      <c r="N160" s="27"/>
      <c r="O160" s="27"/>
      <c r="P160" s="27"/>
      <c r="Q160" s="27"/>
      <c r="R160" s="27"/>
      <c r="S160" s="27"/>
      <c r="T160" s="27"/>
      <c r="U160" s="27"/>
      <c r="V160" s="27"/>
      <c r="W160" s="27"/>
      <c r="X160" s="27"/>
      <c r="Y160" s="92"/>
      <c r="Z160" s="25"/>
    </row>
    <row r="161" spans="2:26" s="19" customFormat="1" x14ac:dyDescent="0.25">
      <c r="B161" s="28"/>
      <c r="C161" s="24"/>
      <c r="D161" s="25"/>
      <c r="E161" s="25"/>
      <c r="F161" s="25"/>
      <c r="G161" s="38"/>
      <c r="H161" s="26"/>
      <c r="I161" s="26"/>
      <c r="J161" s="38"/>
      <c r="K161" s="35"/>
      <c r="L161" s="27"/>
      <c r="M161" s="27"/>
      <c r="N161" s="27"/>
      <c r="O161" s="27"/>
      <c r="P161" s="27"/>
      <c r="Q161" s="27"/>
      <c r="R161" s="27"/>
      <c r="S161" s="27"/>
      <c r="T161" s="27"/>
      <c r="U161" s="27"/>
      <c r="V161" s="27"/>
      <c r="W161" s="27"/>
      <c r="X161" s="27"/>
      <c r="Y161" s="92"/>
      <c r="Z161" s="25"/>
    </row>
    <row r="162" spans="2:26" s="19" customFormat="1" x14ac:dyDescent="0.25">
      <c r="B162" s="28"/>
      <c r="C162" s="24"/>
      <c r="D162" s="25"/>
      <c r="E162" s="25"/>
      <c r="F162" s="25"/>
      <c r="G162" s="38"/>
      <c r="H162" s="26"/>
      <c r="I162" s="26"/>
      <c r="J162" s="38"/>
      <c r="K162" s="35"/>
      <c r="L162" s="27"/>
      <c r="M162" s="27"/>
      <c r="N162" s="27"/>
      <c r="O162" s="27"/>
      <c r="P162" s="27"/>
      <c r="Q162" s="27"/>
      <c r="R162" s="27"/>
      <c r="S162" s="27"/>
      <c r="T162" s="27"/>
      <c r="U162" s="27"/>
      <c r="V162" s="27"/>
      <c r="W162" s="27"/>
      <c r="X162" s="27"/>
      <c r="Y162" s="92"/>
      <c r="Z162" s="25"/>
    </row>
    <row r="163" spans="2:26" s="19" customFormat="1" x14ac:dyDescent="0.25">
      <c r="B163" s="28"/>
      <c r="C163" s="24"/>
      <c r="D163" s="25"/>
      <c r="E163" s="25"/>
      <c r="F163" s="25"/>
      <c r="G163" s="38"/>
      <c r="H163" s="26"/>
      <c r="I163" s="26"/>
      <c r="J163" s="38"/>
      <c r="K163" s="35"/>
      <c r="L163" s="27"/>
      <c r="M163" s="27"/>
      <c r="N163" s="27"/>
      <c r="O163" s="27"/>
      <c r="P163" s="27"/>
      <c r="Q163" s="27"/>
      <c r="R163" s="27"/>
      <c r="S163" s="27"/>
      <c r="T163" s="27"/>
      <c r="U163" s="27"/>
      <c r="V163" s="27"/>
      <c r="W163" s="27"/>
      <c r="X163" s="27"/>
      <c r="Y163" s="92"/>
      <c r="Z163" s="25"/>
    </row>
    <row r="164" spans="2:26" s="19" customFormat="1" x14ac:dyDescent="0.25">
      <c r="B164" s="28"/>
      <c r="C164" s="24"/>
      <c r="D164" s="25"/>
      <c r="E164" s="25"/>
      <c r="F164" s="25"/>
      <c r="G164" s="38"/>
      <c r="H164" s="26"/>
      <c r="I164" s="26"/>
      <c r="J164" s="38"/>
      <c r="K164" s="35"/>
      <c r="L164" s="27"/>
      <c r="M164" s="27"/>
      <c r="N164" s="27"/>
      <c r="O164" s="27"/>
      <c r="P164" s="27"/>
      <c r="Q164" s="27"/>
      <c r="R164" s="27"/>
      <c r="S164" s="27"/>
      <c r="T164" s="27"/>
      <c r="U164" s="27"/>
      <c r="V164" s="27"/>
      <c r="W164" s="27"/>
      <c r="X164" s="27"/>
      <c r="Y164" s="92"/>
      <c r="Z164" s="25"/>
    </row>
    <row r="165" spans="2:26" s="19" customFormat="1" x14ac:dyDescent="0.25">
      <c r="B165" s="28"/>
      <c r="C165" s="24"/>
      <c r="D165" s="25"/>
      <c r="E165" s="25"/>
      <c r="F165" s="25"/>
      <c r="G165" s="38"/>
      <c r="H165" s="26"/>
      <c r="I165" s="26"/>
      <c r="J165" s="38"/>
      <c r="K165" s="35"/>
      <c r="L165" s="27"/>
      <c r="M165" s="27"/>
      <c r="N165" s="27"/>
      <c r="O165" s="27"/>
      <c r="P165" s="27"/>
      <c r="Q165" s="27"/>
      <c r="R165" s="27"/>
      <c r="S165" s="27"/>
      <c r="T165" s="27"/>
      <c r="U165" s="27"/>
      <c r="V165" s="27"/>
      <c r="W165" s="27"/>
      <c r="X165" s="27"/>
      <c r="Y165" s="92"/>
      <c r="Z165" s="25"/>
    </row>
    <row r="166" spans="2:26" s="19" customFormat="1" x14ac:dyDescent="0.25">
      <c r="B166" s="28"/>
      <c r="C166" s="24"/>
      <c r="D166" s="25"/>
      <c r="E166" s="25"/>
      <c r="F166" s="25"/>
      <c r="G166" s="38"/>
      <c r="H166" s="26"/>
      <c r="I166" s="26"/>
      <c r="J166" s="38"/>
      <c r="K166" s="35"/>
      <c r="L166" s="27"/>
      <c r="M166" s="27"/>
      <c r="N166" s="27"/>
      <c r="O166" s="27"/>
      <c r="P166" s="27"/>
      <c r="Q166" s="27"/>
      <c r="R166" s="27"/>
      <c r="S166" s="27"/>
      <c r="T166" s="27"/>
      <c r="U166" s="27"/>
      <c r="V166" s="27"/>
      <c r="W166" s="27"/>
      <c r="X166" s="27"/>
      <c r="Y166" s="92"/>
      <c r="Z166" s="25"/>
    </row>
    <row r="167" spans="2:26" s="19" customFormat="1" ht="21.75" x14ac:dyDescent="0.25">
      <c r="B167" s="28"/>
      <c r="C167" s="24"/>
      <c r="D167" s="25"/>
      <c r="E167" s="25"/>
      <c r="F167" s="25"/>
      <c r="G167" s="38"/>
      <c r="H167" s="26"/>
      <c r="I167" s="26"/>
      <c r="J167" s="38"/>
      <c r="K167" s="41">
        <f>COUNTA(K14:K149)</f>
        <v>96</v>
      </c>
      <c r="L167" s="41">
        <f>E151-K167</f>
        <v>1</v>
      </c>
      <c r="M167" s="27"/>
      <c r="N167" s="27"/>
      <c r="O167" s="27"/>
      <c r="P167" s="27"/>
      <c r="Q167" s="27"/>
      <c r="R167" s="27"/>
      <c r="S167" s="27"/>
      <c r="T167" s="27"/>
      <c r="U167" s="27"/>
      <c r="V167" s="27"/>
      <c r="W167" s="27"/>
      <c r="X167" s="27"/>
      <c r="Y167" s="92"/>
      <c r="Z167" s="25"/>
    </row>
    <row r="168" spans="2:26" s="19" customFormat="1" x14ac:dyDescent="0.25">
      <c r="B168" s="28"/>
      <c r="C168" s="24"/>
      <c r="D168" s="25"/>
      <c r="E168" s="25"/>
      <c r="F168" s="25"/>
      <c r="G168" s="38"/>
      <c r="H168" s="26"/>
      <c r="I168" s="26"/>
      <c r="J168" s="38"/>
      <c r="K168" s="35"/>
      <c r="L168" s="27"/>
      <c r="M168" s="27"/>
      <c r="N168" s="27"/>
      <c r="O168" s="27"/>
      <c r="P168" s="27"/>
      <c r="Q168" s="27"/>
      <c r="R168" s="27"/>
      <c r="S168" s="27"/>
      <c r="T168" s="27"/>
      <c r="U168" s="27"/>
      <c r="V168" s="27"/>
      <c r="W168" s="27"/>
      <c r="X168" s="27"/>
      <c r="Y168" s="92"/>
      <c r="Z168" s="25"/>
    </row>
    <row r="169" spans="2:26" s="19" customFormat="1" x14ac:dyDescent="0.25">
      <c r="B169" s="28"/>
      <c r="C169" s="24"/>
      <c r="D169" s="25"/>
      <c r="E169" s="25"/>
      <c r="F169" s="25"/>
      <c r="G169" s="38"/>
      <c r="H169" s="26"/>
      <c r="I169" s="26"/>
      <c r="J169" s="38"/>
      <c r="K169" s="35"/>
      <c r="L169" s="27"/>
      <c r="M169" s="27"/>
      <c r="N169" s="27"/>
      <c r="O169" s="27"/>
      <c r="P169" s="27"/>
      <c r="Q169" s="27"/>
      <c r="R169" s="27"/>
      <c r="S169" s="27"/>
      <c r="T169" s="27"/>
      <c r="U169" s="27"/>
      <c r="V169" s="27"/>
      <c r="W169" s="27"/>
      <c r="X169" s="27"/>
      <c r="Y169" s="92"/>
      <c r="Z169" s="25"/>
    </row>
  </sheetData>
  <mergeCells count="249">
    <mergeCell ref="I91:I104"/>
    <mergeCell ref="I105:I107"/>
    <mergeCell ref="B115:B116"/>
    <mergeCell ref="C115:C116"/>
    <mergeCell ref="D115:D116"/>
    <mergeCell ref="B122:B126"/>
    <mergeCell ref="C122:C126"/>
    <mergeCell ref="D122:D126"/>
    <mergeCell ref="B105:B107"/>
    <mergeCell ref="C105:C107"/>
    <mergeCell ref="H105:H107"/>
    <mergeCell ref="D105:D107"/>
    <mergeCell ref="B91:B104"/>
    <mergeCell ref="C91:C104"/>
    <mergeCell ref="D91:D104"/>
    <mergeCell ref="H91:H104"/>
    <mergeCell ref="F122:F126"/>
    <mergeCell ref="G122:G126"/>
    <mergeCell ref="H122:H126"/>
    <mergeCell ref="G138:G139"/>
    <mergeCell ref="H138:H139"/>
    <mergeCell ref="I138:I139"/>
    <mergeCell ref="H115:H116"/>
    <mergeCell ref="B138:B139"/>
    <mergeCell ref="C138:C139"/>
    <mergeCell ref="D138:D139"/>
    <mergeCell ref="E138:E139"/>
    <mergeCell ref="F138:F139"/>
    <mergeCell ref="I122:I126"/>
    <mergeCell ref="G74:G75"/>
    <mergeCell ref="H74:H75"/>
    <mergeCell ref="I74:I75"/>
    <mergeCell ref="B71:B72"/>
    <mergeCell ref="C71:C72"/>
    <mergeCell ref="D71:D72"/>
    <mergeCell ref="E71:E72"/>
    <mergeCell ref="F71:F72"/>
    <mergeCell ref="G71:G72"/>
    <mergeCell ref="H71:H72"/>
    <mergeCell ref="I71:I72"/>
    <mergeCell ref="B74:B75"/>
    <mergeCell ref="C74:C75"/>
    <mergeCell ref="D74:D75"/>
    <mergeCell ref="E74:E75"/>
    <mergeCell ref="F74:F75"/>
    <mergeCell ref="G67:G68"/>
    <mergeCell ref="H67:H68"/>
    <mergeCell ref="I67:I68"/>
    <mergeCell ref="B69:B70"/>
    <mergeCell ref="C69:C70"/>
    <mergeCell ref="D69:D70"/>
    <mergeCell ref="E69:E70"/>
    <mergeCell ref="F69:F70"/>
    <mergeCell ref="G69:G70"/>
    <mergeCell ref="H69:H70"/>
    <mergeCell ref="I69:I70"/>
    <mergeCell ref="B67:B68"/>
    <mergeCell ref="C67:C68"/>
    <mergeCell ref="D67:D68"/>
    <mergeCell ref="E67:E68"/>
    <mergeCell ref="F67:F68"/>
    <mergeCell ref="G64:G65"/>
    <mergeCell ref="H64:H65"/>
    <mergeCell ref="I64:I65"/>
    <mergeCell ref="B64:B65"/>
    <mergeCell ref="C64:C65"/>
    <mergeCell ref="D64:D65"/>
    <mergeCell ref="E64:E65"/>
    <mergeCell ref="F64:F65"/>
    <mergeCell ref="G60:G61"/>
    <mergeCell ref="H60:H61"/>
    <mergeCell ref="I60:I61"/>
    <mergeCell ref="B62:B63"/>
    <mergeCell ref="C62:C63"/>
    <mergeCell ref="D62:D63"/>
    <mergeCell ref="E62:E63"/>
    <mergeCell ref="F62:F63"/>
    <mergeCell ref="G62:G63"/>
    <mergeCell ref="H62:H63"/>
    <mergeCell ref="I62:I63"/>
    <mergeCell ref="B60:B61"/>
    <mergeCell ref="C60:C61"/>
    <mergeCell ref="D60:D61"/>
    <mergeCell ref="E60:E61"/>
    <mergeCell ref="F60:F61"/>
    <mergeCell ref="G56:G57"/>
    <mergeCell ref="H56:H57"/>
    <mergeCell ref="I56:I57"/>
    <mergeCell ref="B58:B59"/>
    <mergeCell ref="C58:C59"/>
    <mergeCell ref="D58:D59"/>
    <mergeCell ref="E58:E59"/>
    <mergeCell ref="F58:F59"/>
    <mergeCell ref="G58:G59"/>
    <mergeCell ref="H58:H59"/>
    <mergeCell ref="I58:I59"/>
    <mergeCell ref="B56:B57"/>
    <mergeCell ref="C56:C57"/>
    <mergeCell ref="D56:D57"/>
    <mergeCell ref="E56:E57"/>
    <mergeCell ref="F56:F57"/>
    <mergeCell ref="E54:E55"/>
    <mergeCell ref="F54:F55"/>
    <mergeCell ref="G54:G55"/>
    <mergeCell ref="H54:H55"/>
    <mergeCell ref="I54:I55"/>
    <mergeCell ref="E52:E53"/>
    <mergeCell ref="F52:F53"/>
    <mergeCell ref="G52:G53"/>
    <mergeCell ref="H52:H53"/>
    <mergeCell ref="I52:I53"/>
    <mergeCell ref="M72:X72"/>
    <mergeCell ref="C44:C45"/>
    <mergeCell ref="D44:D45"/>
    <mergeCell ref="E44:E45"/>
    <mergeCell ref="F44:F45"/>
    <mergeCell ref="G44:G45"/>
    <mergeCell ref="I44:I45"/>
    <mergeCell ref="C46:C47"/>
    <mergeCell ref="D46:D47"/>
    <mergeCell ref="E46:E47"/>
    <mergeCell ref="F46:F47"/>
    <mergeCell ref="G46:G47"/>
    <mergeCell ref="H44:H45"/>
    <mergeCell ref="H46:H47"/>
    <mergeCell ref="I46:I47"/>
    <mergeCell ref="E50:E51"/>
    <mergeCell ref="F50:F51"/>
    <mergeCell ref="G48:G49"/>
    <mergeCell ref="H48:H49"/>
    <mergeCell ref="I48:I49"/>
    <mergeCell ref="I50:I51"/>
    <mergeCell ref="H50:H51"/>
    <mergeCell ref="G50:G51"/>
    <mergeCell ref="C48:C49"/>
    <mergeCell ref="B156:Y156"/>
    <mergeCell ref="B153:Y153"/>
    <mergeCell ref="B141:Y141"/>
    <mergeCell ref="I151:K151"/>
    <mergeCell ref="B143:B147"/>
    <mergeCell ref="C143:C147"/>
    <mergeCell ref="D143:D147"/>
    <mergeCell ref="I143:I147"/>
    <mergeCell ref="H143:H147"/>
    <mergeCell ref="B1:Y1"/>
    <mergeCell ref="B140:Y140"/>
    <mergeCell ref="B150:Y150"/>
    <mergeCell ref="B127:Y127"/>
    <mergeCell ref="B128:Y128"/>
    <mergeCell ref="B114:Y114"/>
    <mergeCell ref="B110:Y110"/>
    <mergeCell ref="B80:Y80"/>
    <mergeCell ref="B40:Y40"/>
    <mergeCell ref="B109:Y109"/>
    <mergeCell ref="B113:Y113"/>
    <mergeCell ref="Y9:Y10"/>
    <mergeCell ref="A39:Y39"/>
    <mergeCell ref="B31:Y31"/>
    <mergeCell ref="B30:Y30"/>
    <mergeCell ref="B25:Y25"/>
    <mergeCell ref="B85:Y85"/>
    <mergeCell ref="B86:Y86"/>
    <mergeCell ref="B44:B45"/>
    <mergeCell ref="B46:B47"/>
    <mergeCell ref="M58:X58"/>
    <mergeCell ref="J52:K52"/>
    <mergeCell ref="J58:K58"/>
    <mergeCell ref="J60:K60"/>
    <mergeCell ref="B2:Y2"/>
    <mergeCell ref="B79:Y79"/>
    <mergeCell ref="D9:E9"/>
    <mergeCell ref="C9:C10"/>
    <mergeCell ref="I9:I10"/>
    <mergeCell ref="F9:G9"/>
    <mergeCell ref="B38:Y38"/>
    <mergeCell ref="B3:Y3"/>
    <mergeCell ref="B5:Y5"/>
    <mergeCell ref="B35:Y35"/>
    <mergeCell ref="B36:Y36"/>
    <mergeCell ref="B7:Y7"/>
    <mergeCell ref="B29:Y29"/>
    <mergeCell ref="B26:Y26"/>
    <mergeCell ref="B4:Y4"/>
    <mergeCell ref="D16:D17"/>
    <mergeCell ref="H16:H17"/>
    <mergeCell ref="I16:I17"/>
    <mergeCell ref="L16:L17"/>
    <mergeCell ref="D8:X8"/>
    <mergeCell ref="J62:K62"/>
    <mergeCell ref="M60:X60"/>
    <mergeCell ref="M62:X62"/>
    <mergeCell ref="M66:X66"/>
    <mergeCell ref="J24:K24"/>
    <mergeCell ref="M42:X42"/>
    <mergeCell ref="J42:K42"/>
    <mergeCell ref="M52:X52"/>
    <mergeCell ref="M9:X9"/>
    <mergeCell ref="J66:K66"/>
    <mergeCell ref="J71:K71"/>
    <mergeCell ref="B16:B17"/>
    <mergeCell ref="C16:C17"/>
    <mergeCell ref="J9:K10"/>
    <mergeCell ref="M71:X71"/>
    <mergeCell ref="B48:B49"/>
    <mergeCell ref="D48:D49"/>
    <mergeCell ref="E48:E49"/>
    <mergeCell ref="F48:F49"/>
    <mergeCell ref="B52:B53"/>
    <mergeCell ref="B54:B55"/>
    <mergeCell ref="C52:C53"/>
    <mergeCell ref="C54:C55"/>
    <mergeCell ref="D52:D53"/>
    <mergeCell ref="D54:D55"/>
    <mergeCell ref="B50:B51"/>
    <mergeCell ref="C50:C51"/>
    <mergeCell ref="D50:D51"/>
    <mergeCell ref="J72:K72"/>
    <mergeCell ref="J78:K78"/>
    <mergeCell ref="M81:X81"/>
    <mergeCell ref="M82:X82"/>
    <mergeCell ref="M136:X136"/>
    <mergeCell ref="M137:X137"/>
    <mergeCell ref="B9:B10"/>
    <mergeCell ref="H9:H10"/>
    <mergeCell ref="B12:Y12"/>
    <mergeCell ref="B83:B84"/>
    <mergeCell ref="C83:C84"/>
    <mergeCell ref="D83:D84"/>
    <mergeCell ref="E83:E84"/>
    <mergeCell ref="F83:F84"/>
    <mergeCell ref="G83:G84"/>
    <mergeCell ref="H83:H84"/>
    <mergeCell ref="I83:I84"/>
    <mergeCell ref="M14:X14"/>
    <mergeCell ref="J14:K14"/>
    <mergeCell ref="M16:X16"/>
    <mergeCell ref="J16:K16"/>
    <mergeCell ref="M18:X18"/>
    <mergeCell ref="J18:K18"/>
    <mergeCell ref="M24:X24"/>
    <mergeCell ref="M138:X138"/>
    <mergeCell ref="J81:K81"/>
    <mergeCell ref="J82:K82"/>
    <mergeCell ref="J136:K136"/>
    <mergeCell ref="J137:K137"/>
    <mergeCell ref="J138:K138"/>
    <mergeCell ref="M143:X143"/>
    <mergeCell ref="M144:X144"/>
    <mergeCell ref="M78:X78"/>
  </mergeCells>
  <phoneticPr fontId="5" type="noConversion"/>
  <conditionalFormatting sqref="C81:I83">
    <cfRule type="containsBlanks" dxfId="26" priority="14">
      <formula>LEN(TRIM(C81))=0</formula>
    </cfRule>
  </conditionalFormatting>
  <conditionalFormatting sqref="C137:I138">
    <cfRule type="containsBlanks" dxfId="25" priority="32">
      <formula>LEN(TRIM(C137))=0</formula>
    </cfRule>
  </conditionalFormatting>
  <conditionalFormatting sqref="C78:J78">
    <cfRule type="containsBlanks" dxfId="24" priority="6">
      <formula>LEN(TRIM(C78))=0</formula>
    </cfRule>
  </conditionalFormatting>
  <conditionalFormatting sqref="C43:L43">
    <cfRule type="containsBlanks" dxfId="23" priority="39">
      <formula>LEN(TRIM(C43))=0</formula>
    </cfRule>
  </conditionalFormatting>
  <conditionalFormatting sqref="C105:L108">
    <cfRule type="containsBlanks" dxfId="22" priority="16">
      <formula>LEN(TRIM(C105))=0</formula>
    </cfRule>
  </conditionalFormatting>
  <conditionalFormatting sqref="C121:L121">
    <cfRule type="containsBlanks" dxfId="21" priority="27">
      <formula>LEN(TRIM(C121))=0</formula>
    </cfRule>
  </conditionalFormatting>
  <conditionalFormatting sqref="C134:L134">
    <cfRule type="containsBlanks" dxfId="20" priority="13">
      <formula>LEN(TRIM(C134))=0</formula>
    </cfRule>
  </conditionalFormatting>
  <conditionalFormatting sqref="D14:J14 L14 D15:L15 D16:J16 L16 D17:L17 D18:J18 L18 D19:L23 D24:J24 L24 D25:L41 D42:J42 L42 C91:D91 G91:I91 G92:G104 D109:L114 D117:L120 D135:L135 D136:I136 L136:L138">
    <cfRule type="containsBlanks" dxfId="19" priority="21">
      <formula>LEN(TRIM(C14))=0</formula>
    </cfRule>
  </conditionalFormatting>
  <conditionalFormatting sqref="D52:J52">
    <cfRule type="containsBlanks" dxfId="18" priority="12">
      <formula>LEN(TRIM(D52))=0</formula>
    </cfRule>
  </conditionalFormatting>
  <conditionalFormatting sqref="D58:J58">
    <cfRule type="containsBlanks" dxfId="17" priority="11">
      <formula>LEN(TRIM(D58))=0</formula>
    </cfRule>
  </conditionalFormatting>
  <conditionalFormatting sqref="D60:J60">
    <cfRule type="containsBlanks" dxfId="16" priority="10">
      <formula>LEN(TRIM(D60))=0</formula>
    </cfRule>
  </conditionalFormatting>
  <conditionalFormatting sqref="D44:L44 J45:L45 D46:L46 J47:L47 D48:L48 J49:L49 D50:L50 J51:L51 L52 J53:L57 D54:I54 D56:I56 L58 J59:L59 L60 J61:L61 D62:I62 L62 K63:L65 D64:J64 L66 D66:I67 J67:L70 D69:I69 D71:I71 L71:L72 D73:L73 D74:I74 J74:L75 D76:K77 D79:L80 L81:L82 J83:L84 D85:L86 D87:I87 D89:I90 J91:K104 C115:L115 E116:L116 D122:I122 K122:L122 J122:J126 K123 K124:L126 D127:L130 D131:K131 D132:L133">
    <cfRule type="containsBlanks" dxfId="15" priority="41">
      <formula>LEN(TRIM(C44))=0</formula>
    </cfRule>
  </conditionalFormatting>
  <conditionalFormatting sqref="D140:L147 D148:I148">
    <cfRule type="containsBlanks" dxfId="14" priority="24">
      <formula>LEN(TRIM(D140))=0</formula>
    </cfRule>
  </conditionalFormatting>
  <conditionalFormatting sqref="F91:F104">
    <cfRule type="containsBlanks" dxfId="13" priority="18">
      <formula>LEN(TRIM(F91))=0</formula>
    </cfRule>
  </conditionalFormatting>
  <conditionalFormatting sqref="J62:J63">
    <cfRule type="containsBlanks" dxfId="12" priority="9">
      <formula>LEN(TRIM(J62))=0</formula>
    </cfRule>
  </conditionalFormatting>
  <conditionalFormatting sqref="J65:J66">
    <cfRule type="containsBlanks" dxfId="11" priority="8">
      <formula>LEN(TRIM(J65))=0</formula>
    </cfRule>
  </conditionalFormatting>
  <conditionalFormatting sqref="J71:J72">
    <cfRule type="containsBlanks" dxfId="10" priority="7">
      <formula>LEN(TRIM(J71))=0</formula>
    </cfRule>
  </conditionalFormatting>
  <conditionalFormatting sqref="J81:J82">
    <cfRule type="containsBlanks" dxfId="9" priority="4">
      <formula>LEN(TRIM(J81))=0</formula>
    </cfRule>
  </conditionalFormatting>
  <conditionalFormatting sqref="J136:J138">
    <cfRule type="containsBlanks" dxfId="8" priority="1">
      <formula>LEN(TRIM(J136))=0</formula>
    </cfRule>
  </conditionalFormatting>
  <conditionalFormatting sqref="J87:L90 C88:I88">
    <cfRule type="containsBlanks" dxfId="7" priority="22">
      <formula>LEN(TRIM(C87))=0</formula>
    </cfRule>
  </conditionalFormatting>
  <conditionalFormatting sqref="J139:L139">
    <cfRule type="containsBlanks" dxfId="6" priority="30">
      <formula>LEN(TRIM(J139))=0</formula>
    </cfRule>
  </conditionalFormatting>
  <conditionalFormatting sqref="J148:L149 C149:I149">
    <cfRule type="containsBlanks" dxfId="5" priority="23">
      <formula>LEN(TRIM(C148))=0</formula>
    </cfRule>
  </conditionalFormatting>
  <conditionalFormatting sqref="L76:L78">
    <cfRule type="containsBlanks" dxfId="4" priority="37">
      <formula>LEN(TRIM(L76))=0</formula>
    </cfRule>
  </conditionalFormatting>
  <conditionalFormatting sqref="L91:L104">
    <cfRule type="containsBlanks" dxfId="3" priority="20">
      <formula>LEN(TRIM(L91))=0</formula>
    </cfRule>
  </conditionalFormatting>
  <conditionalFormatting sqref="L123">
    <cfRule type="containsBlanks" dxfId="2" priority="26">
      <formula>LEN(TRIM(L123))=0</formula>
    </cfRule>
  </conditionalFormatting>
  <conditionalFormatting sqref="L131">
    <cfRule type="containsBlanks" dxfId="1" priority="35">
      <formula>LEN(TRIM(L131))=0</formula>
    </cfRule>
  </conditionalFormatting>
  <conditionalFormatting sqref="Y15 Y17 Y19:Y23 Y25:Y41 Y43:Y51 Y53:Y57 Y59 Y61 Y63:Y65 Y67:Y70 Y73:Y77 Y79:Y80 Y83:Y135 Y138:Y142 Y145:Y149">
    <cfRule type="expression" dxfId="0" priority="54">
      <formula>Y15&lt;$AB$10</formula>
    </cfRule>
  </conditionalFormatting>
  <dataValidations count="1">
    <dataValidation type="list" allowBlank="1" showInputMessage="1" showErrorMessage="1" sqref="J142:J149 J37 J32:J34 J115:J126 J41 J27:J28 J111:J112 J83:J84 J87:J108 J73:J77 J19:J23 J15 J17 J44:J51 J53:J57 J59 J61 J63:J65 J67:J70 J129:J135 J139" xr:uid="{A3AA3ED2-ACA7-47AC-A1D6-7039262239F3}">
      <formula1>"Obra, Equipamiento, Diseño, Terreno"</formula1>
    </dataValidation>
  </dataValidations>
  <printOptions horizontalCentered="1"/>
  <pageMargins left="0.11811023622047245" right="0.11811023622047245" top="0.35433070866141736" bottom="0.35433070866141736" header="0.11811023622047245" footer="0.11811023622047245"/>
  <pageSetup paperSize="5" scale="66" fitToHeight="0" orientation="landscape" r:id="rId1"/>
  <headerFooter>
    <oddFooter>&amp;LDescripción de Proyectos MIVHED año 2024&amp;CMIVHED&amp;R&amp;P de &amp;N</oddFooter>
  </headerFooter>
  <rowBreaks count="4" manualBreakCount="4">
    <brk id="25" min="1" max="24" man="1"/>
    <brk id="90" min="1" max="24" man="1"/>
    <brk id="109" min="1" max="24" man="1"/>
    <brk id="137" min="1" max="2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F9CE1B7778FCD47A11F05068CD07598" ma:contentTypeVersion="18" ma:contentTypeDescription="Crear nuevo documento." ma:contentTypeScope="" ma:versionID="736398e32dbab8eceb7a4ed293d48a4f">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a0c21ca9a6912f08eed0c492d23aea5a"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af3ffa-373d-438c-95a9-0d121ffd0561">
      <Terms xmlns="http://schemas.microsoft.com/office/infopath/2007/PartnerControls"/>
    </lcf76f155ced4ddcb4097134ff3c332f>
    <TaxCatchAll xmlns="e8aac882-6a09-450d-b22e-4c84c95a66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308FB1-CDEA-47CF-8065-6DDE394B2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3ffa-373d-438c-95a9-0d121ffd0561"/>
    <ds:schemaRef ds:uri="e8aac882-6a09-450d-b22e-4c84c95a6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F6061-2D68-47E0-AB61-0ADEE7BE4B39}">
  <ds:schemaRefs>
    <ds:schemaRef ds:uri="http://schemas.microsoft.com/office/2006/metadata/properties"/>
    <ds:schemaRef ds:uri="http://schemas.microsoft.com/office/infopath/2007/PartnerControls"/>
    <ds:schemaRef ds:uri="f5af3ffa-373d-438c-95a9-0d121ffd0561"/>
    <ds:schemaRef ds:uri="e8aac882-6a09-450d-b22e-4c84c95a6680"/>
  </ds:schemaRefs>
</ds:datastoreItem>
</file>

<file path=customXml/itemProps3.xml><?xml version="1.0" encoding="utf-8"?>
<ds:datastoreItem xmlns:ds="http://schemas.openxmlformats.org/officeDocument/2006/customXml" ds:itemID="{B1BF4F4D-04D1-46AB-8FA9-701526C87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 Proy. PAI-2024-MIVHED</vt:lpstr>
      <vt:lpstr>'Descrip. Proy. PAI-2024-MIVHED'!Área_de_impresión</vt:lpstr>
      <vt:lpstr>'Descrip. Proy. PAI-2024-MIVHED'!Títulos_a_imprimir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Cristina Berroa Castillo</dc:creator>
  <cp:keywords/>
  <dc:description/>
  <cp:lastModifiedBy>Yonuery De La Cruz Espinosa</cp:lastModifiedBy>
  <cp:revision/>
  <cp:lastPrinted>2024-02-12T12:16:37Z</cp:lastPrinted>
  <dcterms:created xsi:type="dcterms:W3CDTF">2022-03-28T18:09:55Z</dcterms:created>
  <dcterms:modified xsi:type="dcterms:W3CDTF">2024-02-13T21:02:16Z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0x010100DF9CE1B7778FCD47A11F05068CD07598</vt:lpwstr>
  </property>
  <property fmtid="{D5CDD505-2E9C-101B-9397-08002B2CF9AE}" pid="3" name="MediaServiceImageTags">
    <vt:lpwstr/>
  </property>
</Properties>
</file>