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nuerydelacruz/Desktop/carpeta sin título/Fwd_ Nóminas para el Portal Diciembre 2022/"/>
    </mc:Choice>
  </mc:AlternateContent>
  <xr:revisionPtr revIDLastSave="0" documentId="13_ncr:1_{DA7881FC-FF96-AA48-80E2-F1B140D39561}" xr6:coauthVersionLast="47" xr6:coauthVersionMax="47" xr10:uidLastSave="{00000000-0000-0000-0000-000000000000}"/>
  <bookViews>
    <workbookView xWindow="0" yWindow="460" windowWidth="28800" windowHeight="15840" xr2:uid="{C0481B00-6F8A-4F74-9A7F-E39DB4CCC54E}"/>
  </bookViews>
  <sheets>
    <sheet name="Personal contratado Dic. 202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5" l="1"/>
  <c r="J22" i="5"/>
  <c r="K22" i="5"/>
  <c r="Q22" i="5"/>
  <c r="R22" i="5"/>
  <c r="Q21" i="5"/>
  <c r="R21" i="5" s="1"/>
  <c r="Q20" i="5"/>
  <c r="R20" i="5"/>
  <c r="Q19" i="5"/>
  <c r="R19" i="5" s="1"/>
  <c r="J17" i="5"/>
  <c r="Q17" i="5" s="1"/>
  <c r="R17" i="5" s="1"/>
  <c r="J12" i="5"/>
  <c r="Q12" i="5" s="1"/>
  <c r="R12" i="5" s="1"/>
  <c r="J11" i="5"/>
  <c r="J10" i="5"/>
  <c r="Q18" i="5"/>
  <c r="R18" i="5" s="1"/>
  <c r="Q15" i="5"/>
  <c r="R15" i="5" s="1"/>
  <c r="Q16" i="5"/>
  <c r="R16" i="5" s="1"/>
  <c r="Q13" i="5"/>
  <c r="R13" i="5" s="1"/>
  <c r="Q14" i="5"/>
  <c r="R14" i="5" s="1"/>
  <c r="Q10" i="5" l="1"/>
  <c r="Q11" i="5"/>
  <c r="R11" i="5" s="1"/>
  <c r="R10" i="5" l="1"/>
</calcChain>
</file>

<file path=xl/sharedStrings.xml><?xml version="1.0" encoding="utf-8"?>
<sst xmlns="http://schemas.openxmlformats.org/spreadsheetml/2006/main" count="113" uniqueCount="70">
  <si>
    <t>MARLENE ALEXANDRA SANCHEZ BENCOSME</t>
  </si>
  <si>
    <t>CONSULTORA DISEÑO GASES MED</t>
  </si>
  <si>
    <t>ROSA MARIA MAGDALENA SUAREZ VARGAS</t>
  </si>
  <si>
    <t>ASESORA  DE GESTION HUMANA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</si>
  <si>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</si>
  <si>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</si>
  <si>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</si>
  <si>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</si>
  <si>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</si>
  <si>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</si>
  <si>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</si>
  <si>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</si>
  <si>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</si>
  <si>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</si>
  <si>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</si>
  <si>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</si>
  <si>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</si>
  <si>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</si>
  <si>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</si>
  <si>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</si>
  <si>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</si>
  <si>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Sueldo Retroactivo</t>
  </si>
  <si>
    <t>Total Ingresos</t>
  </si>
  <si>
    <t>Seguridad Social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</si>
  <si>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</si>
  <si>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</si>
  <si>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</si>
  <si>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</si>
  <si>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</si>
  <si>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</si>
  <si>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</si>
  <si>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</si>
  <si>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</si>
  <si>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</si>
  <si>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</si>
  <si>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</si>
  <si>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</si>
  <si>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</si>
  <si>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</si>
  <si>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</si>
  <si>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01 de Julio 2022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</si>
  <si>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</si>
  <si>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</si>
  <si>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</si>
  <si>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</si>
  <si>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</si>
  <si>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</si>
  <si>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</si>
  <si>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</si>
  <si>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 xml:space="preserve">JOSE ENRIQUE LOIS MALKUN </t>
  </si>
  <si>
    <t xml:space="preserve">ASESOR FINANCIERO </t>
  </si>
  <si>
    <t>Fecha de Termino</t>
  </si>
  <si>
    <t>31 de Diciembre 2022</t>
  </si>
  <si>
    <t>ANDERSON JOSE DUARTE GARCIA</t>
  </si>
  <si>
    <t>AGRIMENSOR</t>
  </si>
  <si>
    <t>JENNIFER MARIE CEDEÑO NIEVES</t>
  </si>
  <si>
    <t xml:space="preserve">COORDINADORA </t>
  </si>
  <si>
    <t xml:space="preserve">DIRECCION DE CONSTRUCCION </t>
  </si>
  <si>
    <t>01 de Agosto 2022</t>
  </si>
  <si>
    <t>31 de Enero 2023</t>
  </si>
  <si>
    <t>JOSE MIGUEL OTAÑEZ MORALES</t>
  </si>
  <si>
    <t>COORDINADOR DE COMUNICACIONES</t>
  </si>
  <si>
    <t>DIRECCION DE COMUNICACIONES</t>
  </si>
  <si>
    <t>01 de Octubre 2022</t>
  </si>
  <si>
    <t>31 de Marzo 2023</t>
  </si>
  <si>
    <t>01 de Enero 2023</t>
  </si>
  <si>
    <t>01 de Marzo 2023</t>
  </si>
  <si>
    <t>Ministerio de la Vivienda Habitat y Edificaciones (MIVHED)</t>
  </si>
  <si>
    <t>PERSONAL CONTRATADO- DICIEMBRE 2022</t>
  </si>
  <si>
    <t>Sueldo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</si>
</sst>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43" fontId="0" fillId="0" borderId="0" xfId="0" applyNumberFormat="1"/>
    <xf numFmtId="0" fontId="5" fillId="2" borderId="1" xfId="0" applyFont="1" applyFill="1" applyBorder="1" applyAlignment="1">
      <alignment horizontal="center" wrapText="1"/>
    </xf>
    <xf numFmtId="43" fontId="6" fillId="0" borderId="0" xfId="1" applyFont="1" applyFill="1" applyBorder="1" applyAlignment="1" applyProtection="1">
      <alignment horizontal="center" wrapText="1"/>
    </xf>
    <xf numFmtId="43" fontId="6" fillId="0" borderId="0" xfId="1" applyFont="1" applyFill="1" applyBorder="1" applyAlignment="1" applyProtection="1">
      <alignment horizontal="center"/>
    </xf>
    <xf numFmtId="43" fontId="7" fillId="0" borderId="0" xfId="1" applyFont="1"/>
    <xf numFmtId="43" fontId="8" fillId="0" borderId="0" xfId="1" applyFont="1"/>
    <xf numFmtId="43" fontId="7" fillId="0" borderId="0" xfId="1" applyFont="1" applyBorder="1"/>
    <xf numFmtId="43" fontId="9" fillId="0" borderId="0" xfId="1" applyFont="1" applyFill="1" applyBorder="1" applyAlignment="1" applyProtection="1">
      <alignment horizontal="center" wrapText="1"/>
    </xf>
    <xf numFmtId="43" fontId="9" fillId="0" borderId="0" xfId="1" applyFont="1" applyFill="1" applyBorder="1" applyAlignment="1" applyProtection="1">
      <alignment horizontal="center"/>
    </xf>
    <xf numFmtId="43" fontId="0" fillId="0" borderId="0" xfId="1" applyFont="1" applyFill="1"/>
    <xf numFmtId="43" fontId="10" fillId="0" borderId="0" xfId="1" applyFont="1" applyFill="1"/>
    <xf numFmtId="14" fontId="0" fillId="0" borderId="0" xfId="0" applyNumberFormat="1"/>
    <xf numFmtId="43" fontId="2" fillId="0" borderId="0" xfId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T31"/>
  <sheetViews>
    <sheetView tabSelected="1" zoomScale="85" zoomScaleNormal="85" workbookViewId="0">
      <selection activeCell="H30" sqref="H30"/>
    </sheetView>
  </sheetViews>
  <sheetFormatPr baseColWidth="10" defaultRowHeight="15" x14ac:dyDescent="0.2"/>
  <cols>
    <col min="1" max="1" width="40.1640625" bestFit="1" customWidth="1"/>
    <col min="2" max="2" width="34.5" bestFit="1" customWidth="1"/>
    <col min="3" max="3" width="40.5" bestFit="1" customWidth="1"/>
    <col min="4" max="4" width="23.5" bestFit="1" customWidth="1"/>
    <col min="5" max="5" width="18.33203125" bestFit="1" customWidth="1"/>
    <col min="6" max="6" width="21.33203125" bestFit="1" customWidth="1"/>
    <col min="7" max="7" width="14.1640625" customWidth="1"/>
    <col min="8" max="8" width="15.5" customWidth="1"/>
    <col min="10" max="10" width="12.33203125" customWidth="1"/>
    <col min="14" max="15" width="12.83203125" customWidth="1"/>
    <col min="16" max="16" width="14" customWidth="1"/>
    <col min="17" max="17" width="14.6640625" customWidth="1"/>
    <col min="18" max="18" width="13.1640625" bestFit="1" customWidth="1"/>
    <col min="19" max="19" width="12.1640625" bestFit="1" customWidth="1"/>
  </cols>
  <sheetData>
    <row r="2" spans="1:20" ht="22" x14ac:dyDescent="0.25">
      <c r="A2" s="18" t="s">
        <v>67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0" x14ac:dyDescent="0.2">
      <c r="A3" s="1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4"/>
      <c r="N3" s="5"/>
      <c r="O3" s="5"/>
      <c r="P3" s="2"/>
    </row>
    <row r="4" spans="1:20" ht="22" x14ac:dyDescent="0.25">
      <c r="A4" s="18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20" x14ac:dyDescent="0.2">
      <c r="A5" s="1"/>
      <c r="B5" s="2"/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5"/>
      <c r="O5" s="5"/>
      <c r="P5" s="2"/>
    </row>
    <row r="6" spans="1:20" ht="22" x14ac:dyDescent="0.25">
      <c r="A6" s="18" t="s">
        <v>68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8" spans="1:20" ht="16" thickBot="1" x14ac:dyDescent="0.25"/>
    <row r="9" spans="1:20" ht="47" thickBot="1" x14ac:dyDescent="0.25">
      <c r="A9" s="7" t="s">
        <v>5</v>
      </c>
      <c r="B9" s="7" t="s">
        <v>6</v>
      </c>
      <c r="C9" s="7" t="s">
        <v>30</v>
      </c>
      <c r="D9" s="7" t="s">
        <v>7</v>
      </c>
      <c r="E9" s="7" t="s">
        <v>20</v>
      </c>
      <c r="F9" s="7" t="s">
        <v>51</v>
      </c>
      <c r="G9" s="7" t="s">
        <v>69</v>
      </c>
      <c r="H9" s="7" t="s">
        <v>21</v>
      </c>
      <c r="I9" s="7" t="s">
        <v>22</v>
      </c>
      <c r="J9" s="7" t="s">
        <v>23</v>
      </c>
      <c r="K9" s="7" t="s">
        <v>8</v>
      </c>
      <c r="L9" s="7" t="s">
        <v>9</v>
      </c>
      <c r="M9" s="7" t="s">
        <v>10</v>
      </c>
      <c r="N9" s="7" t="s">
        <v>11</v>
      </c>
      <c r="O9" s="7" t="s">
        <v>12</v>
      </c>
      <c r="P9" s="7" t="s">
        <v>13</v>
      </c>
      <c r="Q9" s="7" t="s">
        <v>14</v>
      </c>
      <c r="R9" s="7" t="s">
        <v>15</v>
      </c>
      <c r="S9" s="7" t="s">
        <v>16</v>
      </c>
    </row>
    <row r="10" spans="1:20" x14ac:dyDescent="0.2">
      <c r="A10" t="s">
        <v>0</v>
      </c>
      <c r="B10" t="s">
        <v>1</v>
      </c>
      <c r="C10" t="s">
        <v>31</v>
      </c>
      <c r="D10" t="s">
        <v>17</v>
      </c>
      <c r="E10" t="s">
        <v>63</v>
      </c>
      <c r="F10" t="s">
        <v>65</v>
      </c>
      <c r="G10" s="15">
        <v>220000</v>
      </c>
      <c r="H10" s="15"/>
      <c r="I10" s="15"/>
      <c r="J10" s="15">
        <f>6314+4943.8</f>
        <v>11257.8</v>
      </c>
      <c r="K10" s="15">
        <v>40768.499000000003</v>
      </c>
      <c r="M10" s="15"/>
      <c r="Q10" s="6">
        <f>SUM(J10:P10)</f>
        <v>52026.298999999999</v>
      </c>
      <c r="R10" s="6">
        <f t="shared" ref="R10:R14" si="0">+G10-Q10</f>
        <v>167973.701</v>
      </c>
      <c r="S10" t="s">
        <v>18</v>
      </c>
    </row>
    <row r="11" spans="1:20" x14ac:dyDescent="0.2">
      <c r="A11" t="s">
        <v>2</v>
      </c>
      <c r="B11" t="s">
        <v>3</v>
      </c>
      <c r="C11" t="s">
        <v>32</v>
      </c>
      <c r="D11" t="s">
        <v>17</v>
      </c>
      <c r="E11" t="s">
        <v>63</v>
      </c>
      <c r="F11" t="s">
        <v>65</v>
      </c>
      <c r="G11" s="15">
        <v>145000</v>
      </c>
      <c r="H11" s="15"/>
      <c r="I11" s="15"/>
      <c r="J11" s="15">
        <f>4161.5+4408</f>
        <v>8569.5</v>
      </c>
      <c r="K11" s="15">
        <v>22690.560000000001</v>
      </c>
      <c r="M11" s="15"/>
      <c r="Q11" s="6">
        <f t="shared" ref="Q11:Q14" si="1">SUM(J11:P11)</f>
        <v>31260.06</v>
      </c>
      <c r="R11" s="6">
        <f t="shared" si="0"/>
        <v>113739.94</v>
      </c>
      <c r="S11" t="s">
        <v>18</v>
      </c>
      <c r="T11" s="6"/>
    </row>
    <row r="12" spans="1:20" x14ac:dyDescent="0.2">
      <c r="A12" t="s">
        <v>33</v>
      </c>
      <c r="B12" t="s">
        <v>35</v>
      </c>
      <c r="C12" t="s">
        <v>37</v>
      </c>
      <c r="D12" t="s">
        <v>17</v>
      </c>
      <c r="E12" t="s">
        <v>63</v>
      </c>
      <c r="F12" t="s">
        <v>65</v>
      </c>
      <c r="G12" s="15">
        <v>150000</v>
      </c>
      <c r="H12" s="15"/>
      <c r="I12" s="15"/>
      <c r="J12" s="15">
        <f>4305+4560</f>
        <v>8865</v>
      </c>
      <c r="K12" s="15">
        <v>23866.69</v>
      </c>
      <c r="M12" s="15"/>
      <c r="Q12" s="6">
        <f t="shared" si="1"/>
        <v>32731.69</v>
      </c>
      <c r="R12" s="6">
        <f t="shared" si="0"/>
        <v>117268.31</v>
      </c>
      <c r="S12" t="s">
        <v>19</v>
      </c>
    </row>
    <row r="13" spans="1:20" x14ac:dyDescent="0.2">
      <c r="A13" t="s">
        <v>34</v>
      </c>
      <c r="B13" t="s">
        <v>36</v>
      </c>
      <c r="C13" t="s">
        <v>31</v>
      </c>
      <c r="D13" t="s">
        <v>17</v>
      </c>
      <c r="E13" t="s">
        <v>63</v>
      </c>
      <c r="F13" t="s">
        <v>65</v>
      </c>
      <c r="G13" s="15">
        <v>183314</v>
      </c>
      <c r="H13" s="15"/>
      <c r="I13" s="15"/>
      <c r="J13" s="15">
        <v>10204.91</v>
      </c>
      <c r="K13" s="15">
        <v>31860.21</v>
      </c>
      <c r="M13" s="15"/>
      <c r="Q13" s="6">
        <f t="shared" si="1"/>
        <v>42065.119999999995</v>
      </c>
      <c r="R13" s="6">
        <f t="shared" si="0"/>
        <v>141248.88</v>
      </c>
      <c r="S13" t="s">
        <v>19</v>
      </c>
    </row>
    <row r="14" spans="1:20" x14ac:dyDescent="0.2">
      <c r="A14" t="s">
        <v>38</v>
      </c>
      <c r="B14" t="s">
        <v>39</v>
      </c>
      <c r="C14" t="s">
        <v>31</v>
      </c>
      <c r="D14" t="s">
        <v>17</v>
      </c>
      <c r="E14" t="s">
        <v>63</v>
      </c>
      <c r="F14" t="s">
        <v>65</v>
      </c>
      <c r="G14" s="15">
        <v>229200</v>
      </c>
      <c r="H14" s="15"/>
      <c r="I14" s="15"/>
      <c r="J14" s="15">
        <v>11521.84</v>
      </c>
      <c r="K14" s="15">
        <v>43002.48</v>
      </c>
      <c r="M14" s="15"/>
      <c r="Q14" s="6">
        <f t="shared" si="1"/>
        <v>54524.320000000007</v>
      </c>
      <c r="R14" s="6">
        <f t="shared" si="0"/>
        <v>174675.68</v>
      </c>
      <c r="S14" t="s">
        <v>19</v>
      </c>
    </row>
    <row r="15" spans="1:20" x14ac:dyDescent="0.2">
      <c r="A15" t="s">
        <v>41</v>
      </c>
      <c r="B15" t="s">
        <v>42</v>
      </c>
      <c r="C15" t="s">
        <v>43</v>
      </c>
      <c r="D15" t="s">
        <v>17</v>
      </c>
      <c r="E15" t="s">
        <v>63</v>
      </c>
      <c r="F15" t="s">
        <v>66</v>
      </c>
      <c r="G15" s="15">
        <v>150000</v>
      </c>
      <c r="H15" s="15"/>
      <c r="I15" s="15"/>
      <c r="J15" s="15">
        <v>8865</v>
      </c>
      <c r="K15" s="15">
        <v>23866.69</v>
      </c>
      <c r="M15" s="15"/>
      <c r="Q15" s="6">
        <f t="shared" ref="Q15:Q21" si="2">SUM(J15:P15)</f>
        <v>32731.69</v>
      </c>
      <c r="R15" s="6">
        <f>+G15-Q15</f>
        <v>117268.31</v>
      </c>
      <c r="S15" t="s">
        <v>19</v>
      </c>
    </row>
    <row r="16" spans="1:20" x14ac:dyDescent="0.2">
      <c r="A16" t="s">
        <v>44</v>
      </c>
      <c r="B16" t="s">
        <v>45</v>
      </c>
      <c r="C16" t="s">
        <v>46</v>
      </c>
      <c r="D16" t="s">
        <v>17</v>
      </c>
      <c r="E16" t="s">
        <v>63</v>
      </c>
      <c r="F16" t="s">
        <v>66</v>
      </c>
      <c r="G16" s="15">
        <v>200000</v>
      </c>
      <c r="H16" s="15"/>
      <c r="I16" s="15"/>
      <c r="J16" s="15">
        <v>10683.8</v>
      </c>
      <c r="K16" s="15">
        <v>35911.99</v>
      </c>
      <c r="M16" s="15"/>
      <c r="Q16" s="6">
        <f t="shared" si="2"/>
        <v>46595.789999999994</v>
      </c>
      <c r="R16" s="6">
        <f t="shared" ref="R16:R17" si="3">+G16-Q16</f>
        <v>153404.21000000002</v>
      </c>
      <c r="S16" t="s">
        <v>19</v>
      </c>
    </row>
    <row r="17" spans="1:19" ht="18" customHeight="1" x14ac:dyDescent="0.2">
      <c r="A17" t="s">
        <v>47</v>
      </c>
      <c r="B17" t="s">
        <v>48</v>
      </c>
      <c r="C17" t="s">
        <v>31</v>
      </c>
      <c r="D17" t="s">
        <v>17</v>
      </c>
      <c r="E17" t="s">
        <v>63</v>
      </c>
      <c r="F17" t="s">
        <v>66</v>
      </c>
      <c r="G17" s="15">
        <v>200000</v>
      </c>
      <c r="H17" s="15"/>
      <c r="I17" s="15"/>
      <c r="J17" s="15">
        <f>5740+4943.8</f>
        <v>10683.8</v>
      </c>
      <c r="K17" s="15">
        <v>35911.99</v>
      </c>
      <c r="M17" s="15"/>
      <c r="Q17" s="6">
        <f t="shared" si="2"/>
        <v>46595.789999999994</v>
      </c>
      <c r="R17" s="6">
        <f t="shared" si="3"/>
        <v>153404.21000000002</v>
      </c>
      <c r="S17" t="s">
        <v>19</v>
      </c>
    </row>
    <row r="18" spans="1:19" x14ac:dyDescent="0.2">
      <c r="A18" t="s">
        <v>49</v>
      </c>
      <c r="B18" t="s">
        <v>50</v>
      </c>
      <c r="C18" t="s">
        <v>31</v>
      </c>
      <c r="D18" t="s">
        <v>17</v>
      </c>
      <c r="E18" t="s">
        <v>63</v>
      </c>
      <c r="F18" t="s">
        <v>66</v>
      </c>
      <c r="G18" s="15">
        <v>200000</v>
      </c>
      <c r="H18" s="15"/>
      <c r="I18" s="15"/>
      <c r="J18" s="15">
        <v>10683.8</v>
      </c>
      <c r="K18" s="15">
        <v>35911.99</v>
      </c>
      <c r="M18" s="15"/>
      <c r="Q18" s="6">
        <f t="shared" si="2"/>
        <v>46595.789999999994</v>
      </c>
      <c r="R18" s="6">
        <f t="shared" ref="R18" si="4">+G18-Q18</f>
        <v>153404.21000000002</v>
      </c>
      <c r="S18" t="s">
        <v>19</v>
      </c>
    </row>
    <row r="19" spans="1:19" x14ac:dyDescent="0.2">
      <c r="A19" t="s">
        <v>53</v>
      </c>
      <c r="B19" t="s">
        <v>54</v>
      </c>
      <c r="C19" t="s">
        <v>31</v>
      </c>
      <c r="D19" t="s">
        <v>17</v>
      </c>
      <c r="E19" t="s">
        <v>40</v>
      </c>
      <c r="F19" t="s">
        <v>52</v>
      </c>
      <c r="G19" s="15">
        <v>150000</v>
      </c>
      <c r="H19" s="15"/>
      <c r="I19" s="15"/>
      <c r="J19" s="15">
        <v>8865</v>
      </c>
      <c r="K19" s="15">
        <v>23866.69</v>
      </c>
      <c r="M19" s="15"/>
      <c r="Q19" s="6">
        <f t="shared" si="2"/>
        <v>32731.69</v>
      </c>
      <c r="R19" s="6">
        <f t="shared" ref="R19:R21" si="5">+G19-Q19</f>
        <v>117268.31</v>
      </c>
      <c r="S19" t="s">
        <v>19</v>
      </c>
    </row>
    <row r="20" spans="1:19" x14ac:dyDescent="0.2">
      <c r="A20" t="s">
        <v>55</v>
      </c>
      <c r="B20" t="s">
        <v>56</v>
      </c>
      <c r="C20" t="s">
        <v>57</v>
      </c>
      <c r="D20" t="s">
        <v>17</v>
      </c>
      <c r="E20" s="17" t="s">
        <v>58</v>
      </c>
      <c r="F20" t="s">
        <v>59</v>
      </c>
      <c r="G20" s="15">
        <v>110000</v>
      </c>
      <c r="H20" s="15"/>
      <c r="I20" s="15"/>
      <c r="J20" s="15">
        <v>6501</v>
      </c>
      <c r="K20" s="15">
        <v>14457.69</v>
      </c>
      <c r="M20" s="15"/>
      <c r="Q20" s="6">
        <f t="shared" si="2"/>
        <v>20958.690000000002</v>
      </c>
      <c r="R20" s="6">
        <f t="shared" si="5"/>
        <v>89041.31</v>
      </c>
      <c r="S20" t="s">
        <v>18</v>
      </c>
    </row>
    <row r="21" spans="1:19" x14ac:dyDescent="0.2">
      <c r="A21" t="s">
        <v>60</v>
      </c>
      <c r="B21" t="s">
        <v>61</v>
      </c>
      <c r="C21" t="s">
        <v>62</v>
      </c>
      <c r="D21" t="s">
        <v>17</v>
      </c>
      <c r="E21" t="s">
        <v>63</v>
      </c>
      <c r="F21" t="s">
        <v>64</v>
      </c>
      <c r="G21" s="15">
        <v>90000</v>
      </c>
      <c r="H21" s="15"/>
      <c r="I21" s="15"/>
      <c r="J21" s="15">
        <v>5319</v>
      </c>
      <c r="K21" s="15">
        <v>9753.19</v>
      </c>
      <c r="M21" s="15"/>
      <c r="Q21" s="6">
        <f t="shared" si="2"/>
        <v>15072.19</v>
      </c>
      <c r="R21" s="6">
        <f t="shared" si="5"/>
        <v>74927.81</v>
      </c>
      <c r="S21" t="s">
        <v>19</v>
      </c>
    </row>
    <row r="22" spans="1:19" x14ac:dyDescent="0.2">
      <c r="G22" s="16">
        <f>SUM(G10:G21)</f>
        <v>2027514</v>
      </c>
      <c r="H22" s="16"/>
      <c r="I22" s="16"/>
      <c r="J22" s="16">
        <f>SUM(J10:J21)</f>
        <v>112020.45000000001</v>
      </c>
      <c r="K22" s="16">
        <f>SUM(K10:K21)</f>
        <v>341868.66899999999</v>
      </c>
      <c r="L22" s="16"/>
      <c r="M22" s="16"/>
      <c r="N22" s="16"/>
      <c r="O22" s="16"/>
      <c r="P22" s="16"/>
      <c r="Q22" s="16">
        <f>SUM(Q10:Q21)</f>
        <v>453889.11899999995</v>
      </c>
      <c r="R22" s="16">
        <f>SUM(R10:R21)</f>
        <v>1573624.8810000001</v>
      </c>
      <c r="S22" t="s">
        <v>19</v>
      </c>
    </row>
    <row r="23" spans="1:19" x14ac:dyDescent="0.2">
      <c r="J23" s="6"/>
    </row>
    <row r="27" spans="1:19" x14ac:dyDescent="0.2">
      <c r="J27" s="6"/>
    </row>
    <row r="29" spans="1:19" ht="17" x14ac:dyDescent="0.2">
      <c r="A29" s="8" t="s">
        <v>24</v>
      </c>
      <c r="B29" s="9"/>
      <c r="C29" s="8"/>
      <c r="D29" s="10"/>
      <c r="E29" s="10"/>
      <c r="F29" s="11"/>
      <c r="G29" s="10"/>
      <c r="H29" s="12"/>
      <c r="I29" s="10"/>
      <c r="J29" s="12"/>
      <c r="K29" s="10"/>
      <c r="L29" s="9" t="s">
        <v>25</v>
      </c>
      <c r="M29" s="10"/>
    </row>
    <row r="30" spans="1:19" ht="17" x14ac:dyDescent="0.2">
      <c r="A30" s="13" t="s">
        <v>26</v>
      </c>
      <c r="B30" s="14"/>
      <c r="C30" s="13"/>
      <c r="D30" s="10"/>
      <c r="E30" s="10"/>
      <c r="F30" s="11"/>
      <c r="G30" s="10"/>
      <c r="H30" s="10"/>
      <c r="I30" s="10"/>
      <c r="J30" s="10"/>
      <c r="K30" s="10"/>
      <c r="L30" s="14" t="s">
        <v>27</v>
      </c>
      <c r="M30" s="10"/>
    </row>
    <row r="31" spans="1:19" ht="17" x14ac:dyDescent="0.2">
      <c r="A31" s="8" t="s">
        <v>28</v>
      </c>
      <c r="B31" s="9"/>
      <c r="C31" s="8"/>
      <c r="D31" s="10"/>
      <c r="E31" s="10"/>
      <c r="F31" s="11"/>
      <c r="G31" s="10"/>
      <c r="H31" s="10"/>
      <c r="I31" s="10"/>
      <c r="J31" s="10"/>
      <c r="K31" s="10"/>
      <c r="L31" s="9" t="s">
        <v>29</v>
      </c>
      <c r="M31" s="10"/>
    </row>
  </sheetData>
  <mergeCells count="3">
    <mergeCell ref="A2:P2"/>
    <mergeCell ref="A4:P4"/>
    <mergeCell ref="A6:P6"/>
  </mergeCells>
  <phoneticPr fontId="11" type="noConversion"/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 Dic.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Microsoft Office User</cp:lastModifiedBy>
  <cp:lastPrinted>2022-09-08T17:39:37Z</cp:lastPrinted>
  <dcterms:created xsi:type="dcterms:W3CDTF">2022-03-03T21:02:01Z</dcterms:created>
  <dcterms:modified xsi:type="dcterms:W3CDTF">2023-01-08T10:14:25Z</dcterms:modified>
</cp:coreProperties>
</file>