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vird-my.sharepoint.com/personal/yonuery_cruz_mived_gob_do/Documents/Escritorio/DRIVER CANON/OneDrive_2026-06-11/MAYO 2026/"/>
    </mc:Choice>
  </mc:AlternateContent>
  <xr:revisionPtr revIDLastSave="18" documentId="13_ncr:1_{2EADC924-0376-4A89-A6E0-EEF7C4D4070A}" xr6:coauthVersionLast="47" xr6:coauthVersionMax="47" xr10:uidLastSave="{F158A37D-5316-498B-BCB6-5568028AC46F}"/>
  <bookViews>
    <workbookView xWindow="0" yWindow="390" windowWidth="28800" windowHeight="11700" xr2:uid="{BEE70802-A8AE-47B1-82B4-3DC904406FEE}"/>
  </bookViews>
  <sheets>
    <sheet name="Balance General mayo 2026" sheetId="1" r:id="rId1"/>
  </sheets>
  <definedNames>
    <definedName name="_xlnm.Print_Area" localSheetId="0">'Balance General mayo 2026'!$A$2:$G$58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4" i="1" l="1"/>
  <c r="F27" i="1" l="1"/>
  <c r="F25" i="1"/>
  <c r="F16" i="1"/>
  <c r="F35" i="1" l="1"/>
  <c r="F45" i="1" l="1"/>
  <c r="F36" i="1" l="1"/>
  <c r="F29" i="1"/>
  <c r="F48" i="1"/>
  <c r="F20" i="1"/>
  <c r="F40" i="1"/>
  <c r="F31" i="1" l="1"/>
  <c r="F42" i="1"/>
  <c r="F50" i="1" l="1"/>
  <c r="F52" i="1" s="1"/>
</calcChain>
</file>

<file path=xl/sharedStrings.xml><?xml version="1.0" encoding="utf-8"?>
<sst xmlns="http://schemas.openxmlformats.org/spreadsheetml/2006/main" count="41" uniqueCount="41">
  <si>
    <t>Estado de Situación Financiera</t>
  </si>
  <si>
    <t xml:space="preserve"> (Valores en RD$)</t>
  </si>
  <si>
    <t>Activos</t>
  </si>
  <si>
    <t>Activos Corrientes</t>
  </si>
  <si>
    <t>Disponibilidades En Caja y Banco</t>
  </si>
  <si>
    <t>Cuentas y Documentos Por Cobrar a Corto Plazo</t>
  </si>
  <si>
    <t xml:space="preserve">Inventarios </t>
  </si>
  <si>
    <t xml:space="preserve">Gastos Pagados Por Anticipados </t>
  </si>
  <si>
    <t xml:space="preserve">Inversiones </t>
  </si>
  <si>
    <t>Total Activos Corrientes</t>
  </si>
  <si>
    <t>Activos No Corrientes</t>
  </si>
  <si>
    <t xml:space="preserve">Cuentas Por Cobrar a Largo Plazo </t>
  </si>
  <si>
    <t xml:space="preserve">Construcciones en Procesos </t>
  </si>
  <si>
    <t>Inventario de Viviendas Terminadas /Venta o Cesion</t>
  </si>
  <si>
    <t xml:space="preserve">Propiedad, Planta y Equipo Neto </t>
  </si>
  <si>
    <t>Fianzas y Depositos</t>
  </si>
  <si>
    <t>Total Activos No Corrientes</t>
  </si>
  <si>
    <t>Total Activos</t>
  </si>
  <si>
    <t>Pasivos Corrientes</t>
  </si>
  <si>
    <t xml:space="preserve">Cuentas Por Pagar a Corto Plazo </t>
  </si>
  <si>
    <t xml:space="preserve">Retenciones y Acumulaciones Por Pagar </t>
  </si>
  <si>
    <t>Total Pasivos Corrientes</t>
  </si>
  <si>
    <t>Pasivos No Corrientes</t>
  </si>
  <si>
    <t>Otras Cuentas Por Pagar</t>
  </si>
  <si>
    <t>Total Pasivos No Corrientes</t>
  </si>
  <si>
    <t>Total Pasivos</t>
  </si>
  <si>
    <t xml:space="preserve">Activos Netos/Patrimonio </t>
  </si>
  <si>
    <t xml:space="preserve">Capital </t>
  </si>
  <si>
    <t xml:space="preserve">Resultados Acumulados </t>
  </si>
  <si>
    <t xml:space="preserve">Incorporación de Activos y Pasivos </t>
  </si>
  <si>
    <t xml:space="preserve">Total Patrimonio </t>
  </si>
  <si>
    <t>Resultados Del Período Actual</t>
  </si>
  <si>
    <t>Total Pasivos Activos Netos/ Patrimonio</t>
  </si>
  <si>
    <t xml:space="preserve">              _____________________________</t>
  </si>
  <si>
    <t xml:space="preserve">      ______________________________</t>
  </si>
  <si>
    <t xml:space="preserve">Directora Financiera </t>
  </si>
  <si>
    <t>Inversiones Patrimoniales En Fideicomiso Público</t>
  </si>
  <si>
    <t>Enc. Departamento de Contabilidad</t>
  </si>
  <si>
    <t>Al 31 de mayo 2026</t>
  </si>
  <si>
    <t>Yasirys Germán</t>
  </si>
  <si>
    <t>Mirky  Cuello Campusano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</si>
</sst>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\ _€_-;\-* #,##0.00\ _€_-;_-* &quot;-&quot;??\ _€_-;_-@_-"/>
    <numFmt numFmtId="165" formatCode="_-* #,##0\ _€_-;\-* #,##0\ _€_-;_-* &quot;-&quot;??\ _€_-;_-@_-"/>
    <numFmt numFmtId="166" formatCode="_-* #.##0.00\ _€_-;\-* #.##0.00\ _€_-;_-* &quot;-&quot;??\ _€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231F20"/>
      <name val="Times New Roman"/>
      <family val="1"/>
    </font>
    <font>
      <sz val="10"/>
      <color theme="1"/>
      <name val="Calibri"/>
      <family val="2"/>
      <scheme val="minor"/>
    </font>
    <font>
      <sz val="10"/>
      <color rgb="FF231F20"/>
      <name val="Times New Roman"/>
      <family val="1"/>
    </font>
    <font>
      <b/>
      <u/>
      <sz val="10"/>
      <color rgb="FF231F20"/>
      <name val="Times New Roman"/>
      <family val="1"/>
    </font>
    <font>
      <b/>
      <sz val="10"/>
      <color theme="1"/>
      <name val="Times New Roman"/>
      <family val="1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165" fontId="2" fillId="0" borderId="0" xfId="1" applyNumberFormat="1" applyFont="1" applyBorder="1" applyAlignment="1">
      <alignment horizontal="right" vertical="center"/>
    </xf>
    <xf numFmtId="0" fontId="2" fillId="0" borderId="0" xfId="0" applyFont="1" applyAlignment="1">
      <alignment vertical="center" wrapText="1"/>
    </xf>
    <xf numFmtId="165" fontId="3" fillId="0" borderId="0" xfId="1" applyNumberFormat="1" applyFont="1" applyBorder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165" fontId="4" fillId="0" borderId="0" xfId="1" applyNumberFormat="1" applyFont="1" applyBorder="1" applyAlignment="1">
      <alignment horizontal="right" vertical="center" wrapText="1"/>
    </xf>
    <xf numFmtId="165" fontId="2" fillId="0" borderId="1" xfId="1" applyNumberFormat="1" applyFont="1" applyBorder="1" applyAlignment="1">
      <alignment horizontal="right" vertical="center" wrapText="1"/>
    </xf>
    <xf numFmtId="165" fontId="2" fillId="0" borderId="0" xfId="1" applyNumberFormat="1" applyFont="1" applyBorder="1" applyAlignment="1">
      <alignment horizontal="right" vertical="center" wrapText="1"/>
    </xf>
    <xf numFmtId="165" fontId="5" fillId="0" borderId="0" xfId="1" applyNumberFormat="1" applyFont="1" applyBorder="1" applyAlignment="1">
      <alignment horizontal="right" vertical="center" wrapText="1"/>
    </xf>
    <xf numFmtId="165" fontId="4" fillId="0" borderId="0" xfId="1" applyNumberFormat="1" applyFont="1" applyFill="1" applyBorder="1" applyAlignment="1">
      <alignment horizontal="right" vertical="center" wrapText="1"/>
    </xf>
    <xf numFmtId="165" fontId="2" fillId="0" borderId="2" xfId="1" applyNumberFormat="1" applyFont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right" vertical="center" wrapText="1"/>
    </xf>
    <xf numFmtId="165" fontId="4" fillId="2" borderId="0" xfId="1" applyNumberFormat="1" applyFont="1" applyFill="1" applyBorder="1" applyAlignment="1">
      <alignment horizontal="right" vertical="center" wrapText="1"/>
    </xf>
    <xf numFmtId="165" fontId="6" fillId="0" borderId="1" xfId="1" applyNumberFormat="1" applyFont="1" applyFill="1" applyBorder="1" applyAlignment="1">
      <alignment horizontal="right" vertical="center" wrapText="1"/>
    </xf>
    <xf numFmtId="165" fontId="6" fillId="0" borderId="0" xfId="1" applyNumberFormat="1" applyFont="1" applyBorder="1" applyAlignment="1">
      <alignment horizontal="right" vertical="center" wrapText="1"/>
    </xf>
    <xf numFmtId="0" fontId="7" fillId="0" borderId="0" xfId="0" applyFont="1"/>
    <xf numFmtId="165" fontId="6" fillId="0" borderId="2" xfId="1" applyNumberFormat="1" applyFont="1" applyBorder="1" applyAlignment="1">
      <alignment horizontal="right" vertical="center" wrapText="1"/>
    </xf>
    <xf numFmtId="165" fontId="3" fillId="0" borderId="0" xfId="1" applyNumberFormat="1" applyFont="1" applyBorder="1" applyAlignment="1">
      <alignment horizontal="right"/>
    </xf>
    <xf numFmtId="0" fontId="3" fillId="0" borderId="0" xfId="0" applyFont="1" applyAlignment="1">
      <alignment horizontal="center"/>
    </xf>
    <xf numFmtId="165" fontId="3" fillId="0" borderId="0" xfId="1" applyNumberFormat="1" applyFont="1" applyAlignment="1">
      <alignment horizontal="right"/>
    </xf>
    <xf numFmtId="0" fontId="4" fillId="2" borderId="0" xfId="0" applyFont="1" applyFill="1" applyAlignment="1">
      <alignment vertical="center" wrapText="1"/>
    </xf>
    <xf numFmtId="0" fontId="3" fillId="2" borderId="0" xfId="0" applyFont="1" applyFill="1"/>
    <xf numFmtId="165" fontId="3" fillId="0" borderId="0" xfId="2" applyNumberFormat="1" applyFont="1" applyBorder="1" applyAlignment="1">
      <alignment horizontal="right"/>
    </xf>
    <xf numFmtId="165" fontId="3" fillId="0" borderId="0" xfId="2" applyNumberFormat="1" applyFont="1" applyBorder="1" applyAlignment="1"/>
    <xf numFmtId="164" fontId="3" fillId="0" borderId="0" xfId="1" applyFont="1"/>
    <xf numFmtId="164" fontId="3" fillId="0" borderId="0" xfId="1" applyFont="1" applyBorder="1" applyAlignment="1">
      <alignment horizontal="right"/>
    </xf>
    <xf numFmtId="164" fontId="3" fillId="2" borderId="0" xfId="1" applyFont="1" applyFill="1"/>
    <xf numFmtId="164" fontId="4" fillId="0" borderId="0" xfId="1" applyFont="1" applyBorder="1" applyAlignment="1">
      <alignment horizontal="right" vertical="center" wrapText="1"/>
    </xf>
    <xf numFmtId="164" fontId="7" fillId="0" borderId="0" xfId="1" applyFont="1"/>
    <xf numFmtId="164" fontId="3" fillId="0" borderId="0" xfId="1" applyFont="1" applyAlignment="1">
      <alignment horizontal="right"/>
    </xf>
    <xf numFmtId="43" fontId="3" fillId="0" borderId="0" xfId="0" applyNumberFormat="1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right" vertical="center"/>
    </xf>
  </cellXfs>
  <cellStyles count="4">
    <cellStyle name="Millares" xfId="1" builtinId="3"/>
    <cellStyle name="Millares 2" xfId="2" xr:uid="{270A8AFC-7C9D-4D8C-BFB7-7A91133707ED}"/>
    <cellStyle name="Millares 2 2" xfId="3" xr:uid="{A2E17C91-1C4D-4D46-BC00-022E09CFF704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1772602</xdr:colOff>
      <xdr:row>0</xdr:row>
      <xdr:rowOff>57727</xdr:rowOff>
    </xdr:from>
    <xdr:to>
      <xdr:col>3</xdr:col>
      <xdr:colOff>210993</xdr:colOff>
      <xdr:row>7</xdr:row>
      <xdr:rowOff>115571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748C2B1-8526-8DAB-8219-4356CC7C8C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44077" y="57727"/>
          <a:ext cx="1629266" cy="1191319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B8372-E612-4DEB-8FCB-9F805EDC3C17}">
  <sheetPr>
    <pageSetUpPr fitToPage="1"/>
  </sheetPr>
  <dimension ref="A2:K60"/>
  <sheetViews>
    <sheetView showGridLines="0" tabSelected="1" topLeftCell="B1" zoomScaleNormal="100" workbookViewId="0">
      <selection activeCell="P43" sqref="P43"/>
    </sheetView>
  </sheetViews>
  <sheetFormatPr baseColWidth="10" defaultColWidth="11.42578125" defaultRowHeight="12.75" x14ac:dyDescent="0.2"/>
  <cols>
    <col min="1" max="1" width="5.5703125" style="2" customWidth="1"/>
    <col min="2" max="2" width="41.42578125" style="2" customWidth="1"/>
    <col min="3" max="3" width="6.42578125" style="2" customWidth="1"/>
    <col min="4" max="4" width="5.5703125" style="2" customWidth="1"/>
    <col min="5" max="5" width="1.42578125" style="2" customWidth="1"/>
    <col min="6" max="6" width="24.7109375" style="22" customWidth="1"/>
    <col min="7" max="7" width="3.140625" style="20" customWidth="1"/>
    <col min="8" max="8" width="19.5703125" style="27" customWidth="1"/>
    <col min="9" max="9" width="18.42578125" style="2" bestFit="1" customWidth="1"/>
    <col min="10" max="10" width="15.85546875" style="2" bestFit="1" customWidth="1"/>
    <col min="11" max="11" width="14.85546875" style="2" bestFit="1" customWidth="1"/>
    <col min="12" max="16384" width="11.42578125" style="2"/>
  </cols>
  <sheetData>
    <row r="2" spans="1:8" x14ac:dyDescent="0.2">
      <c r="B2" s="1"/>
      <c r="C2" s="1"/>
      <c r="D2" s="1"/>
      <c r="E2" s="1"/>
      <c r="F2" s="1"/>
      <c r="G2" s="1"/>
    </row>
    <row r="3" spans="1:8" x14ac:dyDescent="0.2">
      <c r="B3" s="1"/>
      <c r="C3" s="1"/>
      <c r="D3" s="1"/>
      <c r="E3" s="1"/>
      <c r="F3" s="1"/>
      <c r="G3" s="1"/>
    </row>
    <row r="4" spans="1:8" x14ac:dyDescent="0.2">
      <c r="B4" s="1"/>
      <c r="C4" s="1"/>
      <c r="D4" s="1"/>
      <c r="E4" s="1"/>
      <c r="F4" s="1"/>
      <c r="G4" s="1"/>
    </row>
    <row r="5" spans="1:8" x14ac:dyDescent="0.2">
      <c r="B5" s="1"/>
      <c r="C5" s="1"/>
      <c r="D5" s="1"/>
      <c r="E5" s="1"/>
      <c r="F5" s="1"/>
      <c r="G5" s="1"/>
    </row>
    <row r="6" spans="1:8" x14ac:dyDescent="0.2">
      <c r="B6" s="1"/>
      <c r="C6" s="1"/>
      <c r="D6" s="1"/>
      <c r="E6" s="1"/>
      <c r="F6" s="1"/>
      <c r="G6" s="1"/>
    </row>
    <row r="7" spans="1:8" x14ac:dyDescent="0.2">
      <c r="B7" s="1"/>
      <c r="C7" s="1"/>
      <c r="D7" s="1"/>
      <c r="E7" s="1"/>
      <c r="F7" s="1"/>
      <c r="G7" s="1"/>
    </row>
    <row r="8" spans="1:8" x14ac:dyDescent="0.2">
      <c r="B8" s="1"/>
      <c r="C8" s="1"/>
      <c r="D8" s="1"/>
      <c r="E8" s="1"/>
      <c r="F8" s="1"/>
      <c r="G8" s="1"/>
    </row>
    <row r="9" spans="1:8" ht="15.75" customHeight="1" x14ac:dyDescent="0.2">
      <c r="A9" s="34" t="s">
        <v>0</v>
      </c>
      <c r="B9" s="34"/>
      <c r="C9" s="34"/>
      <c r="D9" s="34"/>
      <c r="E9" s="34"/>
      <c r="F9" s="34"/>
      <c r="G9" s="34"/>
    </row>
    <row r="10" spans="1:8" ht="15" customHeight="1" x14ac:dyDescent="0.2">
      <c r="A10" s="34" t="s">
        <v>38</v>
      </c>
      <c r="B10" s="34"/>
      <c r="C10" s="34"/>
      <c r="D10" s="34"/>
      <c r="E10" s="34"/>
      <c r="F10" s="34"/>
      <c r="G10" s="34"/>
    </row>
    <row r="11" spans="1:8" ht="15" customHeight="1" x14ac:dyDescent="0.2">
      <c r="A11" s="34" t="s">
        <v>1</v>
      </c>
      <c r="B11" s="34"/>
      <c r="C11" s="34"/>
      <c r="D11" s="34"/>
      <c r="E11" s="34"/>
      <c r="F11" s="34"/>
      <c r="G11" s="34"/>
    </row>
    <row r="12" spans="1:8" x14ac:dyDescent="0.2">
      <c r="B12" s="3"/>
      <c r="C12" s="3"/>
      <c r="D12" s="3"/>
      <c r="E12" s="3"/>
      <c r="F12" s="4"/>
      <c r="G12" s="4"/>
    </row>
    <row r="13" spans="1:8" x14ac:dyDescent="0.2">
      <c r="B13" s="5" t="s">
        <v>2</v>
      </c>
      <c r="C13" s="5"/>
      <c r="D13" s="5"/>
      <c r="E13" s="5"/>
      <c r="F13" s="6"/>
      <c r="G13" s="6"/>
    </row>
    <row r="14" spans="1:8" x14ac:dyDescent="0.2">
      <c r="B14" s="5" t="s">
        <v>3</v>
      </c>
      <c r="C14" s="5"/>
      <c r="D14" s="5"/>
      <c r="E14" s="5"/>
      <c r="F14" s="6"/>
      <c r="G14" s="6"/>
    </row>
    <row r="15" spans="1:8" x14ac:dyDescent="0.2">
      <c r="B15" s="7" t="s">
        <v>4</v>
      </c>
      <c r="C15" s="7"/>
      <c r="D15" s="7"/>
      <c r="E15" s="7"/>
      <c r="F15" s="8">
        <v>611711110.92999995</v>
      </c>
      <c r="G15" s="8"/>
      <c r="H15" s="32"/>
    </row>
    <row r="16" spans="1:8" x14ac:dyDescent="0.2">
      <c r="B16" s="7" t="s">
        <v>5</v>
      </c>
      <c r="C16" s="7"/>
      <c r="D16" s="7"/>
      <c r="E16" s="7"/>
      <c r="F16" s="8">
        <f>7654479287.66+402862118.9</f>
        <v>8057341406.5599995</v>
      </c>
      <c r="G16" s="8"/>
      <c r="H16" s="32"/>
    </row>
    <row r="17" spans="2:9" x14ac:dyDescent="0.2">
      <c r="B17" s="7" t="s">
        <v>6</v>
      </c>
      <c r="C17" s="7"/>
      <c r="D17" s="7"/>
      <c r="E17" s="7"/>
      <c r="F17" s="8">
        <v>644327257.58000004</v>
      </c>
      <c r="G17" s="8"/>
      <c r="H17" s="30"/>
    </row>
    <row r="18" spans="2:9" x14ac:dyDescent="0.2">
      <c r="B18" s="7" t="s">
        <v>7</v>
      </c>
      <c r="C18" s="7"/>
      <c r="D18" s="7"/>
      <c r="E18" s="7"/>
      <c r="F18" s="8">
        <v>91876007.370000005</v>
      </c>
      <c r="G18" s="8"/>
      <c r="H18" s="30"/>
    </row>
    <row r="19" spans="2:9" x14ac:dyDescent="0.2">
      <c r="B19" s="7" t="s">
        <v>8</v>
      </c>
      <c r="C19" s="7"/>
      <c r="D19" s="7"/>
      <c r="E19" s="7"/>
      <c r="F19" s="8">
        <v>100</v>
      </c>
      <c r="G19" s="8"/>
    </row>
    <row r="20" spans="2:9" x14ac:dyDescent="0.2">
      <c r="B20" s="5" t="s">
        <v>9</v>
      </c>
      <c r="C20" s="5"/>
      <c r="D20" s="5"/>
      <c r="E20" s="5"/>
      <c r="F20" s="9">
        <f>SUM(F15:F19)</f>
        <v>9405255882.4400005</v>
      </c>
      <c r="G20" s="10"/>
      <c r="I20" s="27"/>
    </row>
    <row r="21" spans="2:9" x14ac:dyDescent="0.2">
      <c r="B21" s="5"/>
      <c r="C21" s="5"/>
      <c r="D21" s="5"/>
      <c r="E21" s="5"/>
      <c r="F21" s="10"/>
      <c r="G21" s="10"/>
    </row>
    <row r="22" spans="2:9" x14ac:dyDescent="0.2">
      <c r="B22" s="5" t="s">
        <v>10</v>
      </c>
      <c r="C22" s="5"/>
      <c r="D22" s="5"/>
      <c r="E22" s="5"/>
      <c r="F22" s="11"/>
      <c r="G22" s="11"/>
    </row>
    <row r="23" spans="2:9" x14ac:dyDescent="0.2">
      <c r="B23" s="7" t="s">
        <v>11</v>
      </c>
      <c r="C23" s="7"/>
      <c r="D23" s="7"/>
      <c r="E23" s="7"/>
      <c r="F23" s="12">
        <v>543686569.33000004</v>
      </c>
      <c r="G23" s="12"/>
    </row>
    <row r="24" spans="2:9" x14ac:dyDescent="0.2">
      <c r="B24" s="7" t="s">
        <v>12</v>
      </c>
      <c r="C24" s="7"/>
      <c r="D24" s="7"/>
      <c r="E24" s="7"/>
      <c r="F24" s="12">
        <v>56462803823.739998</v>
      </c>
      <c r="G24" s="12"/>
    </row>
    <row r="25" spans="2:9" ht="14.25" customHeight="1" x14ac:dyDescent="0.2">
      <c r="B25" s="7" t="s">
        <v>13</v>
      </c>
      <c r="C25" s="7"/>
      <c r="D25" s="7"/>
      <c r="E25" s="7"/>
      <c r="F25" s="12">
        <f>146129427.92+1761841422.5</f>
        <v>1907970850.4200001</v>
      </c>
      <c r="G25" s="12"/>
    </row>
    <row r="26" spans="2:9" ht="14.25" customHeight="1" x14ac:dyDescent="0.2">
      <c r="B26" s="7" t="s">
        <v>36</v>
      </c>
      <c r="C26" s="7"/>
      <c r="D26" s="7"/>
      <c r="E26" s="7"/>
      <c r="F26" s="12">
        <v>16226930398.690001</v>
      </c>
      <c r="G26" s="12"/>
    </row>
    <row r="27" spans="2:9" x14ac:dyDescent="0.2">
      <c r="B27" s="7" t="s">
        <v>14</v>
      </c>
      <c r="C27" s="7"/>
      <c r="D27" s="7"/>
      <c r="E27" s="7"/>
      <c r="F27" s="8">
        <f>19900000+74939550.2+67970494.79+555777074.61+161460053.91+14670632.47+105864837.71+3249958.2-655283087.26</f>
        <v>348549514.63000011</v>
      </c>
      <c r="G27" s="8"/>
    </row>
    <row r="28" spans="2:9" s="24" customFormat="1" x14ac:dyDescent="0.2">
      <c r="B28" s="23" t="s">
        <v>15</v>
      </c>
      <c r="C28" s="23"/>
      <c r="D28" s="23"/>
      <c r="E28" s="23"/>
      <c r="F28" s="15">
        <v>1336703.5900000001</v>
      </c>
      <c r="G28" s="15"/>
      <c r="H28" s="29"/>
    </row>
    <row r="29" spans="2:9" x14ac:dyDescent="0.2">
      <c r="B29" s="5" t="s">
        <v>16</v>
      </c>
      <c r="C29" s="5"/>
      <c r="D29" s="5"/>
      <c r="E29" s="5"/>
      <c r="F29" s="9">
        <f>SUM(F23:F28)</f>
        <v>75491277860.399994</v>
      </c>
      <c r="G29" s="10"/>
    </row>
    <row r="30" spans="2:9" x14ac:dyDescent="0.2">
      <c r="B30" s="5"/>
      <c r="C30" s="5"/>
      <c r="D30" s="5"/>
      <c r="E30" s="5"/>
      <c r="F30" s="10"/>
      <c r="G30" s="10"/>
    </row>
    <row r="31" spans="2:9" ht="13.5" thickBot="1" x14ac:dyDescent="0.25">
      <c r="B31" s="5" t="s">
        <v>17</v>
      </c>
      <c r="C31" s="5"/>
      <c r="D31" s="5"/>
      <c r="E31" s="5"/>
      <c r="F31" s="13">
        <f>SUM(F20+F29)</f>
        <v>84896533742.839996</v>
      </c>
      <c r="G31" s="10"/>
      <c r="I31" s="27"/>
    </row>
    <row r="32" spans="2:9" ht="13.5" thickTop="1" x14ac:dyDescent="0.2">
      <c r="B32" s="35" t="s">
        <v>18</v>
      </c>
      <c r="C32" s="5"/>
      <c r="D32" s="5"/>
      <c r="E32" s="5"/>
      <c r="F32" s="6"/>
      <c r="G32" s="6"/>
    </row>
    <row r="33" spans="2:11" x14ac:dyDescent="0.2">
      <c r="B33" s="35"/>
      <c r="C33" s="5"/>
      <c r="D33" s="5"/>
      <c r="E33" s="5"/>
      <c r="F33" s="8"/>
      <c r="G33" s="8"/>
      <c r="K33" s="27"/>
    </row>
    <row r="34" spans="2:11" x14ac:dyDescent="0.2">
      <c r="B34" s="7" t="s">
        <v>19</v>
      </c>
      <c r="C34" s="7"/>
      <c r="D34" s="7"/>
      <c r="E34" s="7"/>
      <c r="F34" s="8">
        <f>35150951.5+5000000+1687498575.74+1578898.85+17182078.14+2748364930.6+73657147.59</f>
        <v>4568432582.4200001</v>
      </c>
      <c r="G34" s="8"/>
      <c r="H34" s="30"/>
      <c r="K34" s="27"/>
    </row>
    <row r="35" spans="2:11" x14ac:dyDescent="0.2">
      <c r="B35" s="7" t="s">
        <v>20</v>
      </c>
      <c r="C35" s="7"/>
      <c r="D35" s="7"/>
      <c r="E35" s="7"/>
      <c r="F35" s="8">
        <f>13009198.64+36604.32+258009.53</f>
        <v>13303812.49</v>
      </c>
      <c r="G35" s="8"/>
      <c r="H35" s="30"/>
      <c r="K35" s="27"/>
    </row>
    <row r="36" spans="2:11" x14ac:dyDescent="0.2">
      <c r="B36" s="5" t="s">
        <v>21</v>
      </c>
      <c r="C36" s="5"/>
      <c r="D36" s="5"/>
      <c r="E36" s="5"/>
      <c r="F36" s="9">
        <f>SUM(F34:F35)</f>
        <v>4581736394.9099998</v>
      </c>
      <c r="G36" s="10"/>
      <c r="K36" s="27"/>
    </row>
    <row r="37" spans="2:11" ht="8.25" customHeight="1" x14ac:dyDescent="0.2">
      <c r="B37" s="5"/>
      <c r="C37" s="5"/>
      <c r="D37" s="5"/>
      <c r="E37" s="5"/>
      <c r="F37" s="10"/>
      <c r="G37" s="10"/>
    </row>
    <row r="38" spans="2:11" x14ac:dyDescent="0.2">
      <c r="B38" s="5" t="s">
        <v>22</v>
      </c>
      <c r="C38" s="5"/>
      <c r="D38" s="5"/>
      <c r="E38" s="5"/>
      <c r="F38" s="6"/>
      <c r="G38" s="6"/>
    </row>
    <row r="39" spans="2:11" x14ac:dyDescent="0.2">
      <c r="B39" s="7" t="s">
        <v>23</v>
      </c>
      <c r="C39" s="7"/>
      <c r="D39" s="7"/>
      <c r="E39" s="7"/>
      <c r="F39" s="15">
        <v>597861.14</v>
      </c>
      <c r="G39" s="8"/>
    </row>
    <row r="40" spans="2:11" x14ac:dyDescent="0.2">
      <c r="B40" s="5" t="s">
        <v>24</v>
      </c>
      <c r="C40" s="5"/>
      <c r="D40" s="5"/>
      <c r="E40" s="5"/>
      <c r="F40" s="9">
        <f>SUM(F39:F39)</f>
        <v>597861.14</v>
      </c>
      <c r="G40" s="10"/>
    </row>
    <row r="41" spans="2:11" ht="10.5" customHeight="1" x14ac:dyDescent="0.2">
      <c r="B41" s="5"/>
      <c r="C41" s="5"/>
      <c r="D41" s="5"/>
      <c r="E41" s="5"/>
      <c r="F41" s="10"/>
      <c r="G41" s="10"/>
    </row>
    <row r="42" spans="2:11" ht="13.5" thickBot="1" x14ac:dyDescent="0.25">
      <c r="B42" s="5" t="s">
        <v>25</v>
      </c>
      <c r="C42" s="5"/>
      <c r="D42" s="5"/>
      <c r="E42" s="5"/>
      <c r="F42" s="14">
        <f>SUM(F36+F40)</f>
        <v>4582334256.0500002</v>
      </c>
      <c r="G42" s="10"/>
      <c r="I42" s="27"/>
    </row>
    <row r="43" spans="2:11" ht="9" customHeight="1" thickTop="1" x14ac:dyDescent="0.2">
      <c r="B43" s="5"/>
      <c r="C43" s="5"/>
      <c r="D43" s="5"/>
      <c r="E43" s="5"/>
      <c r="F43" s="10"/>
      <c r="G43" s="10"/>
    </row>
    <row r="44" spans="2:11" x14ac:dyDescent="0.2">
      <c r="B44" s="5" t="s">
        <v>26</v>
      </c>
      <c r="C44" s="5"/>
      <c r="D44" s="5"/>
      <c r="E44" s="5"/>
      <c r="F44" s="6"/>
      <c r="G44" s="6"/>
    </row>
    <row r="45" spans="2:11" ht="12.75" customHeight="1" x14ac:dyDescent="0.2">
      <c r="B45" s="7" t="s">
        <v>27</v>
      </c>
      <c r="C45" s="7"/>
      <c r="D45" s="7"/>
      <c r="E45" s="7"/>
      <c r="F45" s="8">
        <f>5009933370</f>
        <v>5009933370</v>
      </c>
      <c r="G45" s="8"/>
    </row>
    <row r="46" spans="2:11" x14ac:dyDescent="0.2">
      <c r="B46" s="7" t="s">
        <v>28</v>
      </c>
      <c r="C46" s="7"/>
      <c r="D46" s="7"/>
      <c r="E46" s="7"/>
      <c r="F46" s="8">
        <v>61722809276.019997</v>
      </c>
      <c r="G46" s="8"/>
      <c r="I46" s="33"/>
    </row>
    <row r="47" spans="2:11" x14ac:dyDescent="0.2">
      <c r="B47" s="7" t="s">
        <v>29</v>
      </c>
      <c r="C47" s="7"/>
      <c r="D47" s="7"/>
      <c r="E47" s="7"/>
      <c r="F47" s="15">
        <v>8368522121.2700005</v>
      </c>
      <c r="G47" s="8"/>
    </row>
    <row r="48" spans="2:11" s="18" customFormat="1" x14ac:dyDescent="0.2">
      <c r="B48" s="5" t="s">
        <v>30</v>
      </c>
      <c r="C48" s="5"/>
      <c r="D48" s="5"/>
      <c r="E48" s="5"/>
      <c r="F48" s="16">
        <f>SUM(F45:F47)</f>
        <v>75101264767.289993</v>
      </c>
      <c r="G48" s="17"/>
      <c r="H48" s="31"/>
    </row>
    <row r="49" spans="2:10" x14ac:dyDescent="0.2">
      <c r="B49" s="7" t="s">
        <v>31</v>
      </c>
      <c r="C49" s="7"/>
      <c r="D49" s="7"/>
      <c r="E49" s="7"/>
      <c r="F49" s="8">
        <v>5212934719.5</v>
      </c>
      <c r="G49" s="8"/>
      <c r="I49" s="33"/>
      <c r="J49" s="33"/>
    </row>
    <row r="50" spans="2:10" ht="13.5" thickBot="1" x14ac:dyDescent="0.25">
      <c r="B50" s="5" t="s">
        <v>32</v>
      </c>
      <c r="C50" s="5"/>
      <c r="D50" s="5"/>
      <c r="E50" s="5"/>
      <c r="F50" s="19">
        <f>+F48+F42+F49</f>
        <v>84896533742.839996</v>
      </c>
      <c r="G50" s="17"/>
    </row>
    <row r="51" spans="2:10" ht="13.5" thickTop="1" x14ac:dyDescent="0.2">
      <c r="F51" s="20"/>
    </row>
    <row r="52" spans="2:10" x14ac:dyDescent="0.2">
      <c r="F52" s="28">
        <f>+F31-F50</f>
        <v>0</v>
      </c>
    </row>
    <row r="53" spans="2:10" x14ac:dyDescent="0.2">
      <c r="F53" s="20"/>
    </row>
    <row r="54" spans="2:10" x14ac:dyDescent="0.2">
      <c r="F54" s="25"/>
      <c r="G54" s="25"/>
    </row>
    <row r="55" spans="2:10" x14ac:dyDescent="0.2">
      <c r="F55" s="25"/>
      <c r="G55" s="25"/>
    </row>
    <row r="56" spans="2:10" x14ac:dyDescent="0.2">
      <c r="B56" s="2" t="s">
        <v>33</v>
      </c>
      <c r="F56" s="2" t="s">
        <v>34</v>
      </c>
      <c r="G56" s="2"/>
    </row>
    <row r="57" spans="2:10" x14ac:dyDescent="0.2">
      <c r="B57" s="36" t="s">
        <v>37</v>
      </c>
      <c r="C57" s="21"/>
      <c r="D57" s="37" t="s">
        <v>35</v>
      </c>
      <c r="E57" s="37"/>
      <c r="F57" s="37"/>
      <c r="G57" s="26"/>
    </row>
    <row r="58" spans="2:10" x14ac:dyDescent="0.2">
      <c r="B58" s="21" t="s">
        <v>40</v>
      </c>
      <c r="F58" s="25" t="s">
        <v>39</v>
      </c>
      <c r="G58" s="25"/>
    </row>
    <row r="59" spans="2:10" x14ac:dyDescent="0.2">
      <c r="F59" s="25"/>
      <c r="G59" s="25"/>
    </row>
    <row r="60" spans="2:10" x14ac:dyDescent="0.2">
      <c r="F60" s="20"/>
    </row>
  </sheetData>
  <mergeCells count="5">
    <mergeCell ref="A9:G9"/>
    <mergeCell ref="A10:G10"/>
    <mergeCell ref="A11:G11"/>
    <mergeCell ref="D57:F57"/>
    <mergeCell ref="B32:B33"/>
  </mergeCells>
  <pageMargins left="0.70866141732283472" right="0.70866141732283472" top="0.55000000000000004" bottom="0.56000000000000005" header="0.31496062992125984" footer="0.31496062992125984"/>
  <pageSetup fitToHeight="0" orientation="portrait" verticalDpi="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Balance General mayo 2026</vt:lpstr>
      <vt:lpstr>'Balance General mayo 2026'!Área_de_impresión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Josefina Dipre Almanzar</dc:creator>
  <cp:keywords/>
  <dc:description/>
  <cp:lastModifiedBy>Yonuery De La Cruz Espinosa</cp:lastModifiedBy>
  <cp:revision/>
  <cp:lastPrinted>2026-05-11T17:15:41Z</cp:lastPrinted>
  <dcterms:created xsi:type="dcterms:W3CDTF">2025-08-07T23:23:25Z</dcterms:created>
  <dcterms:modified xsi:type="dcterms:W3CDTF">2026-06-11T17:23:32Z</dcterms:modified>
  <cp:category/>
  <cp:contentStatus/>
</cp:coreProperties>
</file>