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licencias/FIDEICOMISO/"/>
    </mc:Choice>
  </mc:AlternateContent>
  <xr:revisionPtr revIDLastSave="0" documentId="8_{492F0CFE-6184-42EC-906A-D1F399312BE2}" xr6:coauthVersionLast="47" xr6:coauthVersionMax="47" xr10:uidLastSave="{00000000-0000-0000-0000-000000000000}"/>
  <bookViews>
    <workbookView xWindow="-120" yWindow="-120" windowWidth="29040" windowHeight="15720" tabRatio="607" firstSheet="8" activeTab="8" xr2:uid="{61D614B7-C8F5-4156-985D-BD980A3E9027}"/>
  </bookViews>
  <sheets>
    <sheet name="Graficos y tablas" sheetId="4" state="hidden" r:id="rId1"/>
    <sheet name="Hoja2" sheetId="6" state="hidden" r:id="rId2"/>
    <sheet name="Sheet1 (2)" sheetId="8" state="hidden" r:id="rId3"/>
    <sheet name="Sheet3" sheetId="3" state="hidden" r:id="rId4"/>
    <sheet name="Hoja1" sheetId="5" state="hidden" r:id="rId5"/>
    <sheet name="Completo" sheetId="1" state="hidden" r:id="rId6"/>
    <sheet name="2023" sheetId="7" state="hidden" r:id="rId7"/>
    <sheet name="2024" sheetId="9" state="hidden" r:id="rId8"/>
    <sheet name="2026" sheetId="12" r:id="rId9"/>
    <sheet name="2025" sheetId="10" state="hidden" r:id="rId10"/>
    <sheet name="Hoja3" sheetId="11" state="hidden" r:id="rId11"/>
  </sheets>
  <externalReferences>
    <externalReference r:id="rId12"/>
  </externalReferences>
  <definedNames>
    <definedName name="_xlnm._FilterDatabase" localSheetId="5" hidden="1">Completo!$A$1:$K$542</definedName>
    <definedName name="_xlnm._FilterDatabase" localSheetId="0" hidden="1">'Graficos y tablas'!$P$63:$S$73</definedName>
    <definedName name="_xlnm._FilterDatabase" localSheetId="2" hidden="1">'Sheet1 (2)'!$A$1:$K$542</definedName>
    <definedName name="_xlnm._FilterDatabase" localSheetId="3" hidden="1">Sheet3!$A$1:$A$299</definedName>
    <definedName name="_xlnm.Print_Area" localSheetId="5">Completo!$A$1:$L$916</definedName>
    <definedName name="_xlnm.Print_Area" localSheetId="2">'Sheet1 (2)'!$A$1:$L$671</definedName>
  </definedNames>
  <calcPr calcId="191028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11" l="1"/>
  <c r="A84" i="11"/>
  <c r="D3" i="11"/>
  <c r="K39" i="9" l="1"/>
  <c r="K678" i="1" l="1"/>
  <c r="K679" i="1" s="1"/>
  <c r="J686" i="1"/>
  <c r="K685" i="1"/>
  <c r="J678" i="1"/>
  <c r="J74" i="7"/>
  <c r="K73" i="7" l="1"/>
  <c r="K67" i="7" l="1"/>
  <c r="J66" i="7" l="1"/>
  <c r="K424" i="8" l="1"/>
  <c r="K400" i="8"/>
  <c r="K392" i="8"/>
  <c r="K389" i="8"/>
  <c r="K385" i="8"/>
  <c r="K382" i="8"/>
  <c r="I15" i="6" l="1"/>
  <c r="G15" i="5" l="1"/>
  <c r="G14" i="5"/>
  <c r="G13" i="5"/>
  <c r="G12" i="5"/>
  <c r="G11" i="5"/>
  <c r="P36" i="4" l="1"/>
  <c r="W41" i="4"/>
  <c r="U32" i="4" s="1"/>
  <c r="J287" i="4"/>
  <c r="K285" i="4"/>
  <c r="K286" i="4" s="1"/>
  <c r="J285" i="4"/>
  <c r="U36" i="4" l="1"/>
  <c r="U35" i="4"/>
  <c r="X39" i="4"/>
  <c r="X31" i="4"/>
  <c r="U34" i="4"/>
  <c r="X36" i="4"/>
  <c r="U39" i="4"/>
  <c r="X35" i="4"/>
  <c r="U38" i="4"/>
  <c r="X34" i="4"/>
  <c r="U37" i="4"/>
  <c r="X33" i="4"/>
  <c r="X32" i="4"/>
  <c r="X38" i="4"/>
  <c r="U41" i="4"/>
  <c r="U33" i="4"/>
  <c r="U31" i="4"/>
  <c r="X37" i="4"/>
  <c r="U40" i="4"/>
  <c r="J286" i="4"/>
  <c r="J289" i="4" s="1"/>
  <c r="L277" i="4"/>
  <c r="L282" i="4"/>
  <c r="L281" i="4"/>
  <c r="K424" i="1"/>
  <c r="K400" i="1"/>
  <c r="K392" i="1"/>
  <c r="K382" i="1"/>
  <c r="K385" i="1"/>
  <c r="K389" i="1"/>
  <c r="X41" i="4" l="1"/>
  <c r="H31" i="4" s="1"/>
  <c r="L279" i="4"/>
  <c r="L283" i="4"/>
  <c r="L275" i="4"/>
  <c r="L280" i="4"/>
  <c r="L286" i="4"/>
  <c r="L276" i="4"/>
  <c r="L284" i="4"/>
  <c r="L287" i="4"/>
  <c r="L278" i="4"/>
  <c r="L285" i="4"/>
</calcChain>
</file>

<file path=xl/sharedStrings.xml><?xml version="1.0" encoding="utf-8"?>
<sst xmlns="http://schemas.openxmlformats.org/spreadsheetml/2006/main" count="11717" uniqueCount="2003">
  <si>
    <t>Row Labels</t>
  </si>
  <si>
    <t xml:space="preserve">Proyectos </t>
  </si>
  <si>
    <t xml:space="preserve">Unidades </t>
  </si>
  <si>
    <t>Año</t>
  </si>
  <si>
    <t>Proyectos por mes</t>
  </si>
  <si>
    <t>Unidades por mes</t>
  </si>
  <si>
    <t>Grand Total</t>
  </si>
  <si>
    <t>Sum of Unidades</t>
  </si>
  <si>
    <t>Azua</t>
  </si>
  <si>
    <t>Barahona</t>
  </si>
  <si>
    <t>Distrito Nacional</t>
  </si>
  <si>
    <t>Duarte</t>
  </si>
  <si>
    <t>Espaillat</t>
  </si>
  <si>
    <t>Provincia</t>
  </si>
  <si>
    <t>Unidades</t>
  </si>
  <si>
    <t>Distribución</t>
  </si>
  <si>
    <t>Hermanas Mirabal</t>
  </si>
  <si>
    <t>Santo Domingo</t>
  </si>
  <si>
    <t>La Altagracia</t>
  </si>
  <si>
    <t>Santiago</t>
  </si>
  <si>
    <t>Monseñor Nouel</t>
  </si>
  <si>
    <t>La Romana</t>
  </si>
  <si>
    <t>La Vega</t>
  </si>
  <si>
    <t>Puerto Plata</t>
  </si>
  <si>
    <t>Maria Trinidad Sanchez</t>
  </si>
  <si>
    <t xml:space="preserve">Peravia </t>
  </si>
  <si>
    <t>San Pedro de Macorís</t>
  </si>
  <si>
    <t>Sánchez Ramírez</t>
  </si>
  <si>
    <t>San Juan</t>
  </si>
  <si>
    <t>Samana</t>
  </si>
  <si>
    <t>San Cristóbal</t>
  </si>
  <si>
    <t>Total</t>
  </si>
  <si>
    <t>Empresa</t>
  </si>
  <si>
    <t>Proyectos</t>
  </si>
  <si>
    <t>Constructora Bisonó, S.A.</t>
  </si>
  <si>
    <t>Harbour Ciudad Ecológica, S.R.L.</t>
  </si>
  <si>
    <t>Constructora Hato Nuevo BBG, S.A.</t>
  </si>
  <si>
    <t>Arconim Constructora, S.A.</t>
  </si>
  <si>
    <t>Constructora A.G., S.R.L.</t>
  </si>
  <si>
    <t>Ingenieria Estrella, S.R.L.</t>
  </si>
  <si>
    <t>CBS Developments, S.R.L</t>
  </si>
  <si>
    <t>José Sánchez Polanco</t>
  </si>
  <si>
    <t>Ruíz Castro Bienes Raíces y Construcción, S.R.L.</t>
  </si>
  <si>
    <t>Inversiones Trotter, S.R.L.</t>
  </si>
  <si>
    <t>Otros</t>
  </si>
  <si>
    <t>Proyecto</t>
  </si>
  <si>
    <t>Fecha entrada</t>
  </si>
  <si>
    <t>Fecha salida</t>
  </si>
  <si>
    <t>Municipio</t>
  </si>
  <si>
    <t>Constructora</t>
  </si>
  <si>
    <t>Fiduciaria</t>
  </si>
  <si>
    <t>Costo Proyecto</t>
  </si>
  <si>
    <t>Compensación</t>
  </si>
  <si>
    <t>Aprobado o no?</t>
  </si>
  <si>
    <t>Ciudad Bonita</t>
  </si>
  <si>
    <t>Sto. Dgo. Norte</t>
  </si>
  <si>
    <t>Fiduciaria GE &amp; E, S.A.</t>
  </si>
  <si>
    <t>Colinas del Viento, Lote H1</t>
  </si>
  <si>
    <t>Grupo Bak, S.R.L.</t>
  </si>
  <si>
    <t>Residencial Altos del Higuamo</t>
  </si>
  <si>
    <t>San Pedro</t>
  </si>
  <si>
    <t>Cemex Dominicana</t>
  </si>
  <si>
    <t>Residencial Aqua de las Colinas I</t>
  </si>
  <si>
    <t>AUDO IMPORT, S.R.L.</t>
  </si>
  <si>
    <t>Residencial del Norte (Etapa C)</t>
  </si>
  <si>
    <t>Tecnoamérica</t>
  </si>
  <si>
    <t>Residencial Esther</t>
  </si>
  <si>
    <t>Los Alcarrizos</t>
  </si>
  <si>
    <t>Residencial Jazz</t>
  </si>
  <si>
    <t>Mariam &amp; Group Inversionistas C x A</t>
  </si>
  <si>
    <t>Residencial María Josefina I</t>
  </si>
  <si>
    <t>Sto. Dgo. Oeste</t>
  </si>
  <si>
    <t>Crisfer Inmobiliaria, S.A.</t>
  </si>
  <si>
    <t>Residencial Michelle Marie</t>
  </si>
  <si>
    <t>Residencial Palmera Oriental, 1era Etapa</t>
  </si>
  <si>
    <t xml:space="preserve">Sto. Dgo. Este </t>
  </si>
  <si>
    <t>Inversiones Manuel Cabrera, S.A.</t>
  </si>
  <si>
    <t>Fiduciaria BHD, S.A.</t>
  </si>
  <si>
    <t>Residencial Vistas del Arroyo II, 1era Etapa</t>
  </si>
  <si>
    <t>Greincor</t>
  </si>
  <si>
    <t>Residencial Vistas del Arroyo II, 2da Etapa</t>
  </si>
  <si>
    <t>San Fernando</t>
  </si>
  <si>
    <t>Montecristi</t>
  </si>
  <si>
    <t>Arq. Rafael Ravelo</t>
  </si>
  <si>
    <t>Aparta-Eco 24 Residencial Los Carlos Etapa II</t>
  </si>
  <si>
    <t>Villa Hermosa</t>
  </si>
  <si>
    <t>Dr. Village, S.R.L.</t>
  </si>
  <si>
    <t>Las Bienaventuranzas (Lado Norte)</t>
  </si>
  <si>
    <t>Sustituido</t>
  </si>
  <si>
    <t>Las Bienaventuranzas (Lado Sur)</t>
  </si>
  <si>
    <t>Residencial Allegro I</t>
  </si>
  <si>
    <t>Residencial Allegro I, Etapa III</t>
  </si>
  <si>
    <t>Residencial Allegro I, Etapa IV</t>
  </si>
  <si>
    <t>Residencial Allegro II, Etapa I</t>
  </si>
  <si>
    <t>Residencial Aqua de las Colinas 2, Etapa I</t>
  </si>
  <si>
    <t>Audo Import, S.R.L.</t>
  </si>
  <si>
    <t>Residencial Carmil 6</t>
  </si>
  <si>
    <t>Nat Arquitectos, S.R.L.</t>
  </si>
  <si>
    <t>Fiduciaria Popular, S.A.</t>
  </si>
  <si>
    <t>Residencial Colinas del Río, Etapa I</t>
  </si>
  <si>
    <t>Constructora OV, S.R.L.</t>
  </si>
  <si>
    <t>Residencial Colinas del Viento, Etapa II</t>
  </si>
  <si>
    <t>Residencial Michelle Marie II</t>
  </si>
  <si>
    <t>Fiduciaria Universal, S.A</t>
  </si>
  <si>
    <t>Residencial NCS Residence I</t>
  </si>
  <si>
    <t>NCS Constructora</t>
  </si>
  <si>
    <t>Residencial Palmera Oriental II</t>
  </si>
  <si>
    <t>Residencial Palmera Oriental III</t>
  </si>
  <si>
    <t>Residencial San Jerónimo II</t>
  </si>
  <si>
    <t>Domínguez Michelén &amp; Asociados, S.R.L.</t>
  </si>
  <si>
    <t>Residencial Sarah de los Angeles</t>
  </si>
  <si>
    <t>Constructora Rofi, S.R.L.</t>
  </si>
  <si>
    <t xml:space="preserve">Residencial Serenity </t>
  </si>
  <si>
    <t>Residencial Serenity II</t>
  </si>
  <si>
    <t>Residencial Villas del Centro II</t>
  </si>
  <si>
    <t xml:space="preserve">Sto. Dgo. Oeste </t>
  </si>
  <si>
    <t>Construcciones, Diseños, Ventas e Inversiones, S.R.L.</t>
  </si>
  <si>
    <t>Residencial Villas del Centro III</t>
  </si>
  <si>
    <t>Ventas e Inversiones, S.R.L.</t>
  </si>
  <si>
    <t>Urbanización Brisas del Coral</t>
  </si>
  <si>
    <t>Cotuí</t>
  </si>
  <si>
    <t>Grupo Coral, S.R.L.</t>
  </si>
  <si>
    <t>Ciudad Juan Bosch, Etapa 1-A, Lote 3, Categoría-B</t>
  </si>
  <si>
    <t>Consorcio Futuro</t>
  </si>
  <si>
    <t>Sociedad Fiduciaria Global, S.A</t>
  </si>
  <si>
    <t>Residencial Allegro I, Etapa IX</t>
  </si>
  <si>
    <t>Residencial Allegro I, Etapa VI</t>
  </si>
  <si>
    <t>Residencial Allegro I, Etapa VII</t>
  </si>
  <si>
    <t>Residencial Allegro I, Etapa VIII</t>
  </si>
  <si>
    <t>Residencial Allegro I, Etapa X</t>
  </si>
  <si>
    <t>Residencial Allegro I, Etapa XI</t>
  </si>
  <si>
    <t>Residencial Allegro I, Etapa XII</t>
  </si>
  <si>
    <t>Residencial Allegro I, Etapa XIII</t>
  </si>
  <si>
    <t>Residencial Allegro III, Etapa I</t>
  </si>
  <si>
    <t>Residencial Allegro III, Etapa II</t>
  </si>
  <si>
    <t>Residencial Aqua de las Colinas 4</t>
  </si>
  <si>
    <t>Grupo Marfa, S.R.L.</t>
  </si>
  <si>
    <t>Residencial Aqua de las Colinas III</t>
  </si>
  <si>
    <t>Jprez Constructora, S.R.L.</t>
  </si>
  <si>
    <t>Residencial Colinas de Gurabo</t>
  </si>
  <si>
    <t>Gurabo</t>
  </si>
  <si>
    <t>Residencial Colinas de La Riviera</t>
  </si>
  <si>
    <t>Autovias Degaudenzi, S.R.L.</t>
  </si>
  <si>
    <t>Fiducorp. S. A.</t>
  </si>
  <si>
    <t>Residencial Garden City</t>
  </si>
  <si>
    <t>Constructora Sufe, S.R.L.</t>
  </si>
  <si>
    <t>Residencial Las Cayenas, Etapa I</t>
  </si>
  <si>
    <t>Punta Cana</t>
  </si>
  <si>
    <t>KG Constructora</t>
  </si>
  <si>
    <t>Fiduciaria Universal, S.A.</t>
  </si>
  <si>
    <t>Residencial Los Maestros de Haina, 2da. Etapa</t>
  </si>
  <si>
    <t>Haina</t>
  </si>
  <si>
    <t>Grupo MDLSL, S.R.L.</t>
  </si>
  <si>
    <t>Residencial Palmera Oriental II, Etapa IV</t>
  </si>
  <si>
    <t>Residencial Palmera Oriental II, Etapa V</t>
  </si>
  <si>
    <t>Residencial Palmera Oriental II, Etapa VI</t>
  </si>
  <si>
    <t>Residencial París</t>
  </si>
  <si>
    <t>Villa Tapia</t>
  </si>
  <si>
    <t>Constructora Figueroa y Asociados, S.R.L</t>
  </si>
  <si>
    <t xml:space="preserve"> Fiduciaria Reservas, S.A</t>
  </si>
  <si>
    <t>Residencial Serenity III</t>
  </si>
  <si>
    <t>Ciudad Juan Bosch Lote 05-20-01 Etapas I</t>
  </si>
  <si>
    <t>Sto. Dgo. Este</t>
  </si>
  <si>
    <t>Ciudad Juan Bosch Lote 05-20-01 Etapas II</t>
  </si>
  <si>
    <t>Ciudad Juan Bosch Lote 08-22-01</t>
  </si>
  <si>
    <t>Ciudad Juan Bosch Lote 09 y Lote 10</t>
  </si>
  <si>
    <t xml:space="preserve">Condominio David Antonio IV                    </t>
  </si>
  <si>
    <t>Justina Constructora Inmobiliaria, S.R.L.</t>
  </si>
  <si>
    <t xml:space="preserve">Condominio David Antonio V                   </t>
  </si>
  <si>
    <t>Gabriela Residences</t>
  </si>
  <si>
    <t>Nagua</t>
  </si>
  <si>
    <t xml:space="preserve">Promotora Jimenez Yapor, S.R.L. </t>
  </si>
  <si>
    <t>Gabriela Residences Cabrera</t>
  </si>
  <si>
    <t>Cabrera</t>
  </si>
  <si>
    <t>Promotora Jimenez Yapor, S.R.L.</t>
  </si>
  <si>
    <t>Gabriela Residences II</t>
  </si>
  <si>
    <t>Residencial Alegro II Etapa II</t>
  </si>
  <si>
    <t xml:space="preserve">Fiduciaria BHD, S.A. </t>
  </si>
  <si>
    <t>Residencial Alexander-II</t>
  </si>
  <si>
    <t>Constructora Río Soco, S.R.L.</t>
  </si>
  <si>
    <t>Fiduciaria La Nacional, S.A</t>
  </si>
  <si>
    <t>Residencial Allegro, Ciudad Juan Bosch, Lote 03-09-02</t>
  </si>
  <si>
    <t>Residencial Aromas del Parque</t>
  </si>
  <si>
    <t>Constructora JAC, S.R.L.</t>
  </si>
  <si>
    <t>Residencial Brisas del Parque</t>
  </si>
  <si>
    <t>Brunes Investments, S.R.L.</t>
  </si>
  <si>
    <t>Residencial Colinas de Dios</t>
  </si>
  <si>
    <t>Inversiones Vascos, S.R.L.</t>
  </si>
  <si>
    <t xml:space="preserve">Fiduciaria Popular, S.A. </t>
  </si>
  <si>
    <t>Residencial Colinas del Sol</t>
  </si>
  <si>
    <t>For-Casa Promotora Inmobiliaria, S.R.L.</t>
  </si>
  <si>
    <t>Residencial Crisfer XV, Lote 01-07-30-02</t>
  </si>
  <si>
    <t xml:space="preserve">Fiduciaria Universal, S.A. </t>
  </si>
  <si>
    <t>Residencial Doña Andrea I</t>
  </si>
  <si>
    <t>Inversiones Nelion, S.R.L.</t>
  </si>
  <si>
    <t>Residencial Elem I</t>
  </si>
  <si>
    <t>Carlos Emilio Espinal Toribio</t>
  </si>
  <si>
    <t>Residencial Filadelfia IV- Segunda Etapa</t>
  </si>
  <si>
    <t>Fiduciaria Reservas, S.A</t>
  </si>
  <si>
    <t>Residencial Juviar I</t>
  </si>
  <si>
    <t>Irkus Ingenieria, S.R.L.</t>
  </si>
  <si>
    <t>Residencial La Gaviota, Ciudad Juan Bosch, Lote- 08-23-01</t>
  </si>
  <si>
    <t>Consorcio Antillano</t>
  </si>
  <si>
    <t xml:space="preserve">Residencial La Mujer, Ciudad Juan Bosch, Lote 03-09-03 </t>
  </si>
  <si>
    <t>Consorcio JBC</t>
  </si>
  <si>
    <t>PARTNERS FIDUCIARIOS, S.A.</t>
  </si>
  <si>
    <t>Residencial Las Caobas</t>
  </si>
  <si>
    <t>Moca</t>
  </si>
  <si>
    <t>AIO Ingenieria y Construcciones, S.R.L.</t>
  </si>
  <si>
    <t>Residencial Las Palmeras-1era Etapa</t>
  </si>
  <si>
    <t>Salcedo</t>
  </si>
  <si>
    <t>Constructora Laugama, S.R.L.</t>
  </si>
  <si>
    <t>Residencial Modili, BHD y HG Ingenieria Exp. 200644</t>
  </si>
  <si>
    <t>Bonao</t>
  </si>
  <si>
    <t>HG INGENIERIA, S.R.L.</t>
  </si>
  <si>
    <t xml:space="preserve"> Fiduciaria BHD, S.A.  </t>
  </si>
  <si>
    <t>Residencial Palmas del Llano</t>
  </si>
  <si>
    <t>Costructora Tactuk Hernandez, S.R.L.</t>
  </si>
  <si>
    <t>Residencial Palmeras del Este</t>
  </si>
  <si>
    <t>Constructora del Pais, S.R.L.</t>
  </si>
  <si>
    <t>Sustituida</t>
  </si>
  <si>
    <t>Residencial Palmeras del Este Etapa II, Ciudad Juan Bosch, Lote 06-25-02</t>
  </si>
  <si>
    <t>Codelpa, S.R.L.</t>
  </si>
  <si>
    <t xml:space="preserve">Residencial Palmeras del Este I, Ciudad Juan Bosch, Lote 06-25-01 </t>
  </si>
  <si>
    <t>Residencial Paseo de las Hortensias   Exp.200501</t>
  </si>
  <si>
    <t>Residencial Praderas del Norte</t>
  </si>
  <si>
    <t>Alogary Enterprise, S.R.L.</t>
  </si>
  <si>
    <t>Residencial Quintas Jeremy Jose</t>
  </si>
  <si>
    <t>RC Bienes Raices y Construcciones, S.R.L.</t>
  </si>
  <si>
    <t xml:space="preserve">Residencial Serenity V, Valle Universitario Etapa-III         </t>
  </si>
  <si>
    <t>Residencial Serenity Valle Universitario Etapa-I</t>
  </si>
  <si>
    <t>Residencial Serenity Valle Universitario IV</t>
  </si>
  <si>
    <t>Residencial Vistas del Rio</t>
  </si>
  <si>
    <t>Fidecomiso Vistas del Rio</t>
  </si>
  <si>
    <t xml:space="preserve">Fiduciaria BHD, S.A.  </t>
  </si>
  <si>
    <t>Urbanizacion Atalia Bavaro Club, 1era Etapa</t>
  </si>
  <si>
    <t>ABC  Projects, E.I.R.L.</t>
  </si>
  <si>
    <t>Urbanización Pablo Mella, 1era. Etapa</t>
  </si>
  <si>
    <t>Pedro Brand</t>
  </si>
  <si>
    <t>Aqua del Prado 5</t>
  </si>
  <si>
    <t>Balcones del Arroyo</t>
  </si>
  <si>
    <t>Constructora Balcones del Arroyo CBA, S.R.L.</t>
  </si>
  <si>
    <t>Caribemar 13</t>
  </si>
  <si>
    <t>Gradius Group, S.R.L.</t>
  </si>
  <si>
    <t>Carmen Renata III- Ampliación</t>
  </si>
  <si>
    <t>Carmil 7</t>
  </si>
  <si>
    <t>Sto. Dgo. Nortete</t>
  </si>
  <si>
    <t>Ciudad Alto de la Riviera</t>
  </si>
  <si>
    <t>Riviera del Caribe, S.R.L.</t>
  </si>
  <si>
    <t xml:space="preserve">Fiduciaria La Nacional, S.A. </t>
  </si>
  <si>
    <t>Ciudad Las Cayenas, Etapa II</t>
  </si>
  <si>
    <t xml:space="preserve">Hoyo Claro Developing Group, Inc. </t>
  </si>
  <si>
    <t>Condominio Las Américas IV</t>
  </si>
  <si>
    <t>Inmobiliaria Gerardino, S.R.L.</t>
  </si>
  <si>
    <t xml:space="preserve">Fiducorp, S. A. </t>
  </si>
  <si>
    <t>El Sembrador I, Ciudad Juan Bosch, Lote 08-22-01.</t>
  </si>
  <si>
    <t>El Sembrador II y III, Ciudad Juan Bosch, Lotes 01-03-01, 03-08-01 y 03-08-02.</t>
  </si>
  <si>
    <t>Juan Pablo II</t>
  </si>
  <si>
    <t>La Estancia del Este</t>
  </si>
  <si>
    <t>Boca Chica</t>
  </si>
  <si>
    <t>Adoquines Constructora e Inmobiliaria, S.R.L.</t>
  </si>
  <si>
    <t>Opalo Marañón II</t>
  </si>
  <si>
    <t>LHG Inversiones, S.R.L.</t>
  </si>
  <si>
    <t>Pedro Luis II</t>
  </si>
  <si>
    <t>Grupo Silquet GXT, S.R.L.</t>
  </si>
  <si>
    <t>Praderas del Oeste</t>
  </si>
  <si>
    <t>HV Urbana, S.A.S.</t>
  </si>
  <si>
    <t xml:space="preserve">Fiduciaria Popular, S. A. </t>
  </si>
  <si>
    <t>Proyecto Los Palmares</t>
  </si>
  <si>
    <t>Samaná</t>
  </si>
  <si>
    <t xml:space="preserve">Metco Construcciones, S.R.L.. </t>
  </si>
  <si>
    <t xml:space="preserve">Fiduciaria Popular, S.A.   </t>
  </si>
  <si>
    <t>Residencial Alba Beatriz</t>
  </si>
  <si>
    <t>Solidos Constructora, S.R.L.</t>
  </si>
  <si>
    <t>Residencial Alexander I</t>
  </si>
  <si>
    <t xml:space="preserve">Fiduciaria La Nacional, S. A. </t>
  </si>
  <si>
    <t>Residencial Allegro II, Etapas 3, 4 y 5</t>
  </si>
  <si>
    <t>Residencial Allegro Las Canas</t>
  </si>
  <si>
    <t>Residencial Aqua de las Colinas 6</t>
  </si>
  <si>
    <t>Fausto Rafael Díaz Cabral</t>
  </si>
  <si>
    <t>Residencial Aqua del Prado 8</t>
  </si>
  <si>
    <t>Residencial Camino Verde, Ciudad Juan Bosch Lote 09-27-01</t>
  </si>
  <si>
    <t xml:space="preserve">Fiduciaria Global, S.A.  </t>
  </si>
  <si>
    <t>Residencial Colinas del Río Etapa II</t>
  </si>
  <si>
    <t>Colinas del Río, L.T.D.</t>
  </si>
  <si>
    <t>Residencial Don Chimbín 3</t>
  </si>
  <si>
    <t>Ing. Miguel Angel Morilla Gómez &amp; Asociados, S.R.L.</t>
  </si>
  <si>
    <t>Residencial Don Juan I</t>
  </si>
  <si>
    <t>Residencial Don Marcelo Azua</t>
  </si>
  <si>
    <t>Grupo Servinta, S.R.L|</t>
  </si>
  <si>
    <t>Residencial Hato Nuevo III</t>
  </si>
  <si>
    <t>Residencial JG-XV</t>
  </si>
  <si>
    <t>Jarabacoa</t>
  </si>
  <si>
    <t>Constructora Natapen, S.R.L.</t>
  </si>
  <si>
    <t>Residencial Juan Rafael</t>
  </si>
  <si>
    <t>Fiduciaria Daf Partners</t>
  </si>
  <si>
    <t>Residencial Las Flores, Ciudad Juan Bosch, Lote 02-04-01</t>
  </si>
  <si>
    <t>Mota-Engil Dominicana, S.A.S.</t>
  </si>
  <si>
    <t>Residencial Las Gaviotas</t>
  </si>
  <si>
    <t>Bávaro</t>
  </si>
  <si>
    <t>Inverpop Internacional, S.R.L.</t>
  </si>
  <si>
    <t>Residencial Martina Caribbean</t>
  </si>
  <si>
    <t xml:space="preserve"> Ingeniería Asociada (INGASA), S.R.L.</t>
  </si>
  <si>
    <t>Residencial Marto I</t>
  </si>
  <si>
    <t>Constructora Gibiolis,S.R.L.</t>
  </si>
  <si>
    <t>Residencial Paraíso Oriental</t>
  </si>
  <si>
    <t xml:space="preserve"> Constructora Derco, S.R.L.</t>
  </si>
  <si>
    <t xml:space="preserve">Residencial Paseo del Arroyo </t>
  </si>
  <si>
    <t>Inversiones 2030, S.R.L:</t>
  </si>
  <si>
    <t>Residencial Pequeño Burgues, Ciudad Juan Bosch Lote 03-09-04</t>
  </si>
  <si>
    <t>Consorcio Pequeño Burgues, S.R.L.</t>
  </si>
  <si>
    <t xml:space="preserve"> Partner Fiduciario, S.A. </t>
  </si>
  <si>
    <t>Residencial Quintas Don Félix Gil</t>
  </si>
  <si>
    <t>sustituida</t>
  </si>
  <si>
    <t>Residencial Quintas Karen Lisbeth</t>
  </si>
  <si>
    <t>Residencial Rio Grande, Ciudad Juan Bosch lote 03-09-01</t>
  </si>
  <si>
    <t>Consorcio Rio Grande</t>
  </si>
  <si>
    <t>Residencial Seram I</t>
  </si>
  <si>
    <t>Jacagua</t>
  </si>
  <si>
    <t>Seram Corporativa, S.R.L.</t>
  </si>
  <si>
    <t>Residencial Serenity-Valle Universitario II</t>
  </si>
  <si>
    <t>Residencial Sol Oriens</t>
  </si>
  <si>
    <t>1//5/2017</t>
  </si>
  <si>
    <t>Residencial Terra VIII</t>
  </si>
  <si>
    <t xml:space="preserve"> Constructora Terra Virtual, S. R. L.</t>
  </si>
  <si>
    <t>Residencial Villa Sol</t>
  </si>
  <si>
    <t>Punto de Fuga, S.R.L.</t>
  </si>
  <si>
    <t>Residencias Palmareca</t>
  </si>
  <si>
    <t>Rosario Read Desarrollos, S.R.L.</t>
  </si>
  <si>
    <t>Serenity Las Canas</t>
  </si>
  <si>
    <t>Urbanización Arq. Pablo Mella Morales II</t>
  </si>
  <si>
    <t>Villas de la Isabela</t>
  </si>
  <si>
    <t>Vivienda Pétalos de Villa Gonzalez</t>
  </si>
  <si>
    <t>Villa Gonzalez</t>
  </si>
  <si>
    <t>Guillén y Domínguez, S.R.L.</t>
  </si>
  <si>
    <t>Aparta-Eco 40, Los Carlos Tercera Etapa</t>
  </si>
  <si>
    <t>Vista Hermosa</t>
  </si>
  <si>
    <t>Inmobiliaria Dr. Village, S.R.L.</t>
  </si>
  <si>
    <t>31/8//2018</t>
  </si>
  <si>
    <t>Aqua del Prado 6 &amp; 7</t>
  </si>
  <si>
    <t>Bosque del Prado I</t>
  </si>
  <si>
    <t>Brisas del Cerro I</t>
  </si>
  <si>
    <t>CIDELAT, S.R.L.</t>
  </si>
  <si>
    <t>Ciudad Juan Bosch Lote 10 (05-18-01)</t>
  </si>
  <si>
    <t>Ciudad Nueva Sabana</t>
  </si>
  <si>
    <t>Construcciones y Edificaciones DONACHE S.R.L.</t>
  </si>
  <si>
    <t>Ciudad Real Ecológica</t>
  </si>
  <si>
    <t xml:space="preserve">Fiducorp, S.A.  </t>
  </si>
  <si>
    <t>Condado El Dorado</t>
  </si>
  <si>
    <t>Billsun Bussines Corp, S.R.L.</t>
  </si>
  <si>
    <t>Don Roberto</t>
  </si>
  <si>
    <t xml:space="preserve">Fiducorp, S.A. </t>
  </si>
  <si>
    <t>El Sembrador IV, Cuidad Juan Bosch, Lote 05-19-01</t>
  </si>
  <si>
    <t>Elsa del Prado</t>
  </si>
  <si>
    <t>Corporación Internacional de Proyectos, COINPRO, S.R.L.</t>
  </si>
  <si>
    <t>31//1/2018</t>
  </si>
  <si>
    <t>Las Aromas del Parque, Etapa II</t>
  </si>
  <si>
    <t>Constructora JAC, S.R.L</t>
  </si>
  <si>
    <t>Parque De Las Colinas I</t>
  </si>
  <si>
    <t>Constructura TRK Investments, S.R.L.</t>
  </si>
  <si>
    <t>Fiduciaria La Asociación Popular de Ahorros y Préstamos, S.A.</t>
  </si>
  <si>
    <t>Residencial  Paseo Del Sol</t>
  </si>
  <si>
    <t>Corporación IRATXE, S.R.L.</t>
  </si>
  <si>
    <t>Residencial 1909, Ciudad Juan Bosch</t>
  </si>
  <si>
    <t xml:space="preserve">Residencial Aqua del Prado 9 </t>
  </si>
  <si>
    <t>Residencial Balcones de Naco</t>
  </si>
  <si>
    <t>Constructora Lister, S.R.L.</t>
  </si>
  <si>
    <t>Residencial Bello Hogar Etapa I</t>
  </si>
  <si>
    <t>Constructora E Inmobiliaria Taveras Brito, S.R.L.</t>
  </si>
  <si>
    <t>Residencial Bello Hogar Etapa II</t>
  </si>
  <si>
    <t>Residencial Caonabo Towers</t>
  </si>
  <si>
    <t>Residencial Caribemar 14</t>
  </si>
  <si>
    <t>Inversiones DHILLON, S.R.L</t>
  </si>
  <si>
    <t>Fiduciaria Universal S.A.</t>
  </si>
  <si>
    <t>Residencial Ciudad Azul</t>
  </si>
  <si>
    <t>Constructura Prats &amp; Asociados, S.R.L.</t>
  </si>
  <si>
    <t>Residencial Colinas del Prado I</t>
  </si>
  <si>
    <t>Residencial Cora VII</t>
  </si>
  <si>
    <t>Constructora Ruskin Abreu (CORA), S.R.L.</t>
  </si>
  <si>
    <t>Residencial Diego Ernesto II</t>
  </si>
  <si>
    <t>Grupo Peguero Lizardo, S.R.L.</t>
  </si>
  <si>
    <t>Residencial Don Felipe</t>
  </si>
  <si>
    <t>Branki Group, S.R.L.</t>
  </si>
  <si>
    <t>Residencial Don Giovani I</t>
  </si>
  <si>
    <t>Constructora Tierra Alta, S.R.L.</t>
  </si>
  <si>
    <t>20/32018</t>
  </si>
  <si>
    <t>Residencial Don Marcelo Baní</t>
  </si>
  <si>
    <t>Baní</t>
  </si>
  <si>
    <t>Grupo Servinta, S.R.L.</t>
  </si>
  <si>
    <t>Residencial Flor de Loto I</t>
  </si>
  <si>
    <t xml:space="preserve">Coninver, S.R.L. </t>
  </si>
  <si>
    <t>Residencial Flor de Loto II</t>
  </si>
  <si>
    <t>Residencial Ita Esther</t>
  </si>
  <si>
    <t>Constructora CID RICART, S.R.L.</t>
  </si>
  <si>
    <t>Residencial Kapesa II</t>
  </si>
  <si>
    <t>Ing. Delfín Alba y Asoc., S.R.L</t>
  </si>
  <si>
    <t>Residencial Keila VII</t>
  </si>
  <si>
    <t>Abreu Peña Construye, S.R.L</t>
  </si>
  <si>
    <t>Residencial Las Amapolas</t>
  </si>
  <si>
    <t>San Francisco</t>
  </si>
  <si>
    <t>Ingelconsup, S. R. L.</t>
  </si>
  <si>
    <t>Residencial Las Arecas I</t>
  </si>
  <si>
    <t>Blue Diamond Construction, S.R.L.</t>
  </si>
  <si>
    <t>Residencial Las Arecas III</t>
  </si>
  <si>
    <t>Residencial Las Bromelias, Primera Etapa</t>
  </si>
  <si>
    <t>Fantino</t>
  </si>
  <si>
    <t xml:space="preserve">Constructora Laugama, S.R.L. </t>
  </si>
  <si>
    <t>Residencial Laura Renata</t>
  </si>
  <si>
    <t>Residencial Los Palmares</t>
  </si>
  <si>
    <t>Cruces Ingenieros, Arquitectos S.R.L.</t>
  </si>
  <si>
    <t>Residencial Mananatial de la Colina I</t>
  </si>
  <si>
    <t>Inversiones Croar, S.R.L.</t>
  </si>
  <si>
    <t xml:space="preserve">Fiduciaria In Commendam, S.A.  </t>
  </si>
  <si>
    <t>Residencial Maravilla, Cuidad Juan Bosch, Lote 07-31-01</t>
  </si>
  <si>
    <t>Consorcio Pequeño Burgues, S.R.L</t>
  </si>
  <si>
    <t xml:space="preserve">Fiduciaria Dominicana, S.A. </t>
  </si>
  <si>
    <t>Residencial Millenium 21</t>
  </si>
  <si>
    <t>Pimentel Piña &amp; Asociados, S.A.</t>
  </si>
  <si>
    <t>Residencial Ópalo 2</t>
  </si>
  <si>
    <t>Condominios Ópalo L2P, S.R.L</t>
  </si>
  <si>
    <t>Residencial Palma Real</t>
  </si>
  <si>
    <t>Puñal</t>
  </si>
  <si>
    <t>S.C.E. Sistema Constructivo Espaforza Dominicana, S.R.L.</t>
  </si>
  <si>
    <t xml:space="preserve">Fiduciaria Asociación Popular de Ahorros Préstamos, S.A </t>
  </si>
  <si>
    <t>Residencial Palmares de Caleta 2</t>
  </si>
  <si>
    <t>La Caleta</t>
  </si>
  <si>
    <t xml:space="preserve">Inversiones Kirgios, S.R.L. </t>
  </si>
  <si>
    <t>Residencial Palmas del Llano II</t>
  </si>
  <si>
    <t>Constructora Tactuk Hernández, S.R.L.</t>
  </si>
  <si>
    <t>Residencial Praderas Del Jaya</t>
  </si>
  <si>
    <t>Hasir Construcción, S.R.L.</t>
  </si>
  <si>
    <t>Residencial Primavera</t>
  </si>
  <si>
    <t>J.L. Alba &amp; Asociados, S.R.L.</t>
  </si>
  <si>
    <t>Residencial Punta Cana City By PCBG/ Ciudad Caracoli</t>
  </si>
  <si>
    <t>Grupo Punta Cana, S.A.</t>
  </si>
  <si>
    <t>Residencial Santa Rosa Residences</t>
  </si>
  <si>
    <t>Larkspur Construction, S.R.L.</t>
  </si>
  <si>
    <t>Residencial Serenity IV</t>
  </si>
  <si>
    <t>Residencial Shalom VI</t>
  </si>
  <si>
    <t>San Cristobal</t>
  </si>
  <si>
    <t>Constructora Alcla</t>
  </si>
  <si>
    <t>Residencial Silver Condos</t>
  </si>
  <si>
    <t>Constructora Camacho Morel, S.R.L.</t>
  </si>
  <si>
    <t>Residencial Sol Oriens 3</t>
  </si>
  <si>
    <t>Jpolanco Constructora, S.R.L.</t>
  </si>
  <si>
    <t>Residencial Tavárez</t>
  </si>
  <si>
    <t>Higuey</t>
  </si>
  <si>
    <t>Concretera Tavárez, S.R.L</t>
  </si>
  <si>
    <t>Residencial Terrazas del Este</t>
  </si>
  <si>
    <t>Serinar, S.R.L.</t>
  </si>
  <si>
    <t>Residencial Terrazas del Oriente</t>
  </si>
  <si>
    <t xml:space="preserve">Residencial Terrazul                             </t>
  </si>
  <si>
    <t>Constructora Vistazul, S.A.</t>
  </si>
  <si>
    <t xml:space="preserve">Residencial Velamar </t>
  </si>
  <si>
    <t>Constructora Velázquez Alba, S.R.L.</t>
  </si>
  <si>
    <t>Residencial Vistas del Este</t>
  </si>
  <si>
    <t>Pascal Internacional, S.A.S.</t>
  </si>
  <si>
    <t>Río Verde-Ciudad Juan Bosch Lote 07-30-01</t>
  </si>
  <si>
    <t>Constructora Tecnoamérica</t>
  </si>
  <si>
    <t>Ciudad Caracoli Etapa 2</t>
  </si>
  <si>
    <t>Punta Cana Beach And Golf, S.A.S.</t>
  </si>
  <si>
    <t>Ciudad del Sol</t>
  </si>
  <si>
    <t xml:space="preserve">Partners Fiduciarios, S.A. </t>
  </si>
  <si>
    <t>Ciudad Real Oriental</t>
  </si>
  <si>
    <t>Edificio El Shaddai</t>
  </si>
  <si>
    <t>Magaly Altagracia Gómez Valdez</t>
  </si>
  <si>
    <t>El Sembrador V, Ciudad Juan Bosch Lote 05-19-07</t>
  </si>
  <si>
    <t>NCS Residence II</t>
  </si>
  <si>
    <t>N.C. Soportex &amp; Construcciones, S.R.L.</t>
  </si>
  <si>
    <t>Palcos de Marañon</t>
  </si>
  <si>
    <t>Constructora Polaris, S.R.L.</t>
  </si>
  <si>
    <t>Residencial A+N02</t>
  </si>
  <si>
    <t>NAT-Arquitectos, S.R.L.</t>
  </si>
  <si>
    <t>Residencial Alexander III</t>
  </si>
  <si>
    <t>Carretera Vieja Romana - San Pedro de Macorís, Villa Hermosa, Prov. La Romana, Rep. Dom.</t>
  </si>
  <si>
    <t>Residencial Allegro I Etapa II</t>
  </si>
  <si>
    <t>Residencial Allegro I Etapa V</t>
  </si>
  <si>
    <t>Residencial Altos del Prado</t>
  </si>
  <si>
    <t>Residencial Aqua de las Colinas 12</t>
  </si>
  <si>
    <t>Grupo MARFA, S.R.L.</t>
  </si>
  <si>
    <t>Residencial Aqua del Prado 10</t>
  </si>
  <si>
    <t>Residencial Arboleda</t>
  </si>
  <si>
    <t xml:space="preserve">Constructora Parasan, S.R.L. </t>
  </si>
  <si>
    <t>Residencial Arq. Pablo Mella Morales III</t>
  </si>
  <si>
    <t>Residencial Azua I</t>
  </si>
  <si>
    <t>Mart Constructora Martcon, S.R.L.</t>
  </si>
  <si>
    <t>Residencial Brisas del Caribe</t>
  </si>
  <si>
    <t>Los Palacios Development, S.R.L.</t>
  </si>
  <si>
    <t>Residencial Brisas del Norte</t>
  </si>
  <si>
    <t>Ing. Luis G. Lora, S.R.L.</t>
  </si>
  <si>
    <t>Residencial Ciudad Universitaria</t>
  </si>
  <si>
    <t>ATERA, S.R.L.</t>
  </si>
  <si>
    <t>Residencial Colinas HN</t>
  </si>
  <si>
    <t xml:space="preserve"> DPA Inversiones, S.R.L.</t>
  </si>
  <si>
    <t>Residencial Corales del Sol</t>
  </si>
  <si>
    <t>Grupo P.M., S.R.L.</t>
  </si>
  <si>
    <t xml:space="preserve">Fiduciaria A.P.A.P </t>
  </si>
  <si>
    <t>Residencial Crisfer Punta Cana, Etapa I</t>
  </si>
  <si>
    <t xml:space="preserve">Crisfer Inmobiliaria, S.A. </t>
  </si>
  <si>
    <t>Residencial Cumbres de las Colinas</t>
  </si>
  <si>
    <t>Constructora Cumbre, S.R.L.</t>
  </si>
  <si>
    <t>Residencial Diego Ernesto III</t>
  </si>
  <si>
    <t>Grupo Peguero Curiel, S.R.L</t>
  </si>
  <si>
    <t>Residencial DM 01</t>
  </si>
  <si>
    <t>Baker Constructora, S.R.L.</t>
  </si>
  <si>
    <t>Residencial Don Alfonso I</t>
  </si>
  <si>
    <t>Tamboril</t>
  </si>
  <si>
    <t>Constructora Tus Sueños R.D, S.R.L.</t>
  </si>
  <si>
    <t>Residencial Don Giovani III</t>
  </si>
  <si>
    <t xml:space="preserve">Constructura Tierra Alta, S.R.L. </t>
  </si>
  <si>
    <t>Residencial Don Giovanni II</t>
  </si>
  <si>
    <t>Residencial Doña Ana</t>
  </si>
  <si>
    <t>Ramonmar Desarrollos, S.R.L.</t>
  </si>
  <si>
    <t>Residencial Doña Carmen P-8</t>
  </si>
  <si>
    <t>Mora Pagán, Ingeniería y Arquitectura, S.R.L.</t>
  </si>
  <si>
    <t>Residencial Dos Leones</t>
  </si>
  <si>
    <t>Vidrios y Metales EFE-ELE, S.R.L.</t>
  </si>
  <si>
    <t>Residencial El Molino</t>
  </si>
  <si>
    <t>Molinos Moronta, S.R.L.</t>
  </si>
  <si>
    <t>Residencial Elsa Dúo</t>
  </si>
  <si>
    <t>Compañia Dominicana de la Construcción, CODOCON, S.R.L.e</t>
  </si>
  <si>
    <t>Residencial Elsa Edén</t>
  </si>
  <si>
    <t>Residencial Filadelfia V</t>
  </si>
  <si>
    <t>Residencial Filadelfia VI</t>
  </si>
  <si>
    <t>Residencial Filadelfia VII</t>
  </si>
  <si>
    <t>Residencial Galiz I</t>
  </si>
  <si>
    <t xml:space="preserve">Inversiones Galiz, S.R.L. </t>
  </si>
  <si>
    <t>Residencial Granada Oriental</t>
  </si>
  <si>
    <t>Constructora Vestalia, S.R.L.</t>
  </si>
  <si>
    <t xml:space="preserve">Fiduciaria Asociación Popular de Ahorros y Préstamos, S.A. </t>
  </si>
  <si>
    <t>Residencial Habita de Pantoja</t>
  </si>
  <si>
    <t xml:space="preserve"> ICAS-ALUM, S.R.L.</t>
  </si>
  <si>
    <t>Residencial Higuey City Homes</t>
  </si>
  <si>
    <t>TC Realtors, S.R.L.</t>
  </si>
  <si>
    <t>Residencial Jardines de la Romana</t>
  </si>
  <si>
    <t>Vivienda Social Vienso, S.R.L.</t>
  </si>
  <si>
    <t>Residencial Jardines de Veragua</t>
  </si>
  <si>
    <t>Gaspar Hernández</t>
  </si>
  <si>
    <t>Hernández Peralta-Diseños y Construcciones, S.R.L.</t>
  </si>
  <si>
    <t>Residencial Jardines del Arroyo</t>
  </si>
  <si>
    <t>Residencial Jardines del Paraiso</t>
  </si>
  <si>
    <t>Constructora Alfranza, S.R.L</t>
  </si>
  <si>
    <t>Residencial Jardines del Puerto 7</t>
  </si>
  <si>
    <t>GESARC Group, S.R.L.</t>
  </si>
  <si>
    <t>Residencial Jardines El Dorado VI</t>
  </si>
  <si>
    <t>Consorcio Alconci-KSI, S.R.L.</t>
  </si>
  <si>
    <t>Residencial Juan Pablo II - Lote II</t>
  </si>
  <si>
    <t>Residencial La Marquesa Residences II, Ciudad Juan Bosch, Lote 03-09-02</t>
  </si>
  <si>
    <t xml:space="preserve"> Constructora Acosta Bello, S.R.L.</t>
  </si>
  <si>
    <t>Residencial La Marquesa Residences, Ciudad Juan Bosch, Lote 07-35-01</t>
  </si>
  <si>
    <t>Consorcio Construcciones Planificadas</t>
  </si>
  <si>
    <t>Residencial Las Arecas II</t>
  </si>
  <si>
    <t>Residencial Las Aromas del Parque Etapas III y IV</t>
  </si>
  <si>
    <t>Residencial Las Cayenas, Etapa 9</t>
  </si>
  <si>
    <t>Manuel Francisco Cabrera Crispin</t>
  </si>
  <si>
    <t>Residencial Las Gaviotas II</t>
  </si>
  <si>
    <t>INVERPOP Internacional, S.R.L.</t>
  </si>
  <si>
    <t>Residencial Las Palmeras, 2da. y 3ra. ETAPA.</t>
  </si>
  <si>
    <t>Residencial Los Carlos Cuarta Etapa</t>
  </si>
  <si>
    <t>Inmobiliaria DR. Village, S.R.L.</t>
  </si>
  <si>
    <t>Residencial LP9</t>
  </si>
  <si>
    <t>López Vanderhorst Pérez Real Estate Investment, S.R.L.</t>
  </si>
  <si>
    <t>Residencial Magdalena</t>
  </si>
  <si>
    <t>Constructora MAGAL, S.R.L.</t>
  </si>
  <si>
    <t>Residencial Martina Caribbean II</t>
  </si>
  <si>
    <t>Ingeniería Asociados, S.R.L. (INGASA)</t>
  </si>
  <si>
    <t>Residencial MDL Haina</t>
  </si>
  <si>
    <t>Residencial MDL Haina, Fase 2</t>
  </si>
  <si>
    <t>Residencial MDL West Towers</t>
  </si>
  <si>
    <t>Manuel Arcadio De Los Santos Lagares</t>
  </si>
  <si>
    <t>Residencial Paseo del Este II</t>
  </si>
  <si>
    <t>Residencial Petalos De Cerro Alto</t>
  </si>
  <si>
    <t>Guillen y Dominguez, S.R.L</t>
  </si>
  <si>
    <t>Residencial Prados de la Montaña</t>
  </si>
  <si>
    <t>Residencial San Isidro Labrador</t>
  </si>
  <si>
    <t>Residencial Seram II</t>
  </si>
  <si>
    <t>Residencial Sol Oriens 2</t>
  </si>
  <si>
    <t>Residencial Sol Oriens IV</t>
  </si>
  <si>
    <t>Residencial Sol Oriens V</t>
  </si>
  <si>
    <t>Residencial Susana I</t>
  </si>
  <si>
    <t>Maxi-Inmo, S.R.L.</t>
  </si>
  <si>
    <t>Residencial Terraforte I</t>
  </si>
  <si>
    <t>Grupo TERRAFORTE, S.R.L.</t>
  </si>
  <si>
    <t>Residencial Viaforela 2</t>
  </si>
  <si>
    <t>Vialboral, S.R.L</t>
  </si>
  <si>
    <t>Residencial Viaforela I</t>
  </si>
  <si>
    <t>Residencial Vila Andrea II</t>
  </si>
  <si>
    <t>Ingeniería Civil y del Medio Ambiente (ICMA), S.R.L.</t>
  </si>
  <si>
    <t>Residencial Villas del Centro V</t>
  </si>
  <si>
    <t>Ventas e Inversiones, S.R.L. (VINSA)</t>
  </si>
  <si>
    <t>Residencial Vista Bahia</t>
  </si>
  <si>
    <t>Isabel Sánchez de Jesus</t>
  </si>
  <si>
    <t>Residencial Vista de la Colina</t>
  </si>
  <si>
    <t xml:space="preserve">CHARIX Group, S.R.L. </t>
  </si>
  <si>
    <t>Residencial Vista del Atlántico-Gaspar Hernández</t>
  </si>
  <si>
    <t>Constructora Figueroa &amp; Asociados</t>
  </si>
  <si>
    <t>Residencial Vista Ecológica</t>
  </si>
  <si>
    <t>Constructora Arena Fina, S.R.L.</t>
  </si>
  <si>
    <t>Residencial Vista Hermosa</t>
  </si>
  <si>
    <t>Constructora Vizcaino Vasquez, S.R.L.</t>
  </si>
  <si>
    <t>Residencial Vista Sol</t>
  </si>
  <si>
    <t>Constructora Vistasol, CVS, S.R.L.</t>
  </si>
  <si>
    <t>Residencial Brisas del Olimpo</t>
  </si>
  <si>
    <t>Inversiones Rincón Largo S.R.L.</t>
  </si>
  <si>
    <t xml:space="preserve">Fiduciaria Asociación Popular de Ahorros y Prestamos, S.A. </t>
  </si>
  <si>
    <t>Residencial Yofisa Lucky 7</t>
  </si>
  <si>
    <t>Inmobiliaria Yofisa, E.I.R.L.</t>
  </si>
  <si>
    <t>Right Construction, S.R.L.</t>
  </si>
  <si>
    <t>DAF PARTNERS FIDUCIARIA. S.A</t>
  </si>
  <si>
    <t xml:space="preserve">Villa Magisterial Yapur Dumit, Quinta Etapa </t>
  </si>
  <si>
    <t>Constructora F&amp;A Continental, S.R.L</t>
  </si>
  <si>
    <t>Altos del Valle</t>
  </si>
  <si>
    <t>Constructora Gómez Aranda, S.R.L.</t>
  </si>
  <si>
    <t>Ciudad Costa Este Verón Punta Cana</t>
  </si>
  <si>
    <t>Negocios y representaciones Rabiensa, S.A.</t>
  </si>
  <si>
    <t xml:space="preserve">Colinas del Sol </t>
  </si>
  <si>
    <t>FOR-CASA PROMOTORA INMOBILIARIA, S.R.L</t>
  </si>
  <si>
    <t>FIDUCIARIA UNIVERSAL, S.A</t>
  </si>
  <si>
    <t>Diego Ernesto IV</t>
  </si>
  <si>
    <t>FIDUCIARIA POPULAR, S.A</t>
  </si>
  <si>
    <t>Don Jacobo Cornelio</t>
  </si>
  <si>
    <t>Vivienda Social Venso, S. R. L.</t>
  </si>
  <si>
    <t>FIDEUNION, S.A</t>
  </si>
  <si>
    <t xml:space="preserve">Garden City II </t>
  </si>
  <si>
    <t>Sufe, S.R.L</t>
  </si>
  <si>
    <t>Graditi Valley</t>
  </si>
  <si>
    <t>Graditi Proyectos, S. R. L.</t>
  </si>
  <si>
    <t>Hábitat Uno, Ciudad Juan Bosch</t>
  </si>
  <si>
    <t>Constructora Rizek &amp; Asociados, S.R.L.</t>
  </si>
  <si>
    <t>Hato Nuevo III</t>
  </si>
  <si>
    <t>FIDUCORP, S.A</t>
  </si>
  <si>
    <t>La Jagua</t>
  </si>
  <si>
    <t>Simón Bolivar Durán Serra</t>
  </si>
  <si>
    <t>Nuevas Terrazas VIII</t>
  </si>
  <si>
    <t>Ópalo 3 - Los Hidalgos</t>
  </si>
  <si>
    <t>Condominios Ópalo L2P, S.R.L.</t>
  </si>
  <si>
    <t>177/2020</t>
  </si>
  <si>
    <t>Parque de las Colinas II</t>
  </si>
  <si>
    <t>Inversiones Madizol, S. R. L.</t>
  </si>
  <si>
    <t>FIDUCIARIA BHD, S.A</t>
  </si>
  <si>
    <t>Res. Ita Esther II</t>
  </si>
  <si>
    <t>Constructora Cid Ricart, S.R.L</t>
  </si>
  <si>
    <t>Residencial Alta Vista</t>
  </si>
  <si>
    <t>Medos Mallol Constructora, S.R.L</t>
  </si>
  <si>
    <t>FIDUCIARIA LA NACIONAL, S.A</t>
  </si>
  <si>
    <t>Residencial Alto del Prado III</t>
  </si>
  <si>
    <t>Construtora Lister, S.R.L.</t>
  </si>
  <si>
    <t xml:space="preserve">Residencial Arboleda </t>
  </si>
  <si>
    <t xml:space="preserve">Constructora Reyes Sanchez, S.R.L. </t>
  </si>
  <si>
    <t>Residencial Arroyo Alto II</t>
  </si>
  <si>
    <t>Promotora Todal, S.R.L.</t>
  </si>
  <si>
    <t>Residencial Bosque de Amatista</t>
  </si>
  <si>
    <t>Collection Construction, S.R.L</t>
  </si>
  <si>
    <t>Residencial Cañaveral del Mar</t>
  </si>
  <si>
    <t>MAIRENÍ BOURNIGAL &amp; CO. S.R.L</t>
  </si>
  <si>
    <t>Residencial Catalina del Mar 1</t>
  </si>
  <si>
    <t>Travencore Construcción</t>
  </si>
  <si>
    <t>Residencial Ciudad de Palmarejo</t>
  </si>
  <si>
    <t>Condi, S.R.L</t>
  </si>
  <si>
    <t>Residencial Ciudad Las Cayenas, Etapa I</t>
  </si>
  <si>
    <t>Hoyo Llano Develosping ING</t>
  </si>
  <si>
    <t>Residencial Contanza Montserrat</t>
  </si>
  <si>
    <t xml:space="preserve"> Inversiones Frangoya., S.A.S.</t>
  </si>
  <si>
    <t>Residencial Corales de las Americas</t>
  </si>
  <si>
    <t xml:space="preserve">Gruinca, Grupo Inmobiliario del Caribe, S.R.l </t>
  </si>
  <si>
    <t>Residencial Don  Giovanni I</t>
  </si>
  <si>
    <t>Constructora Tierra Alta, S.R.L</t>
  </si>
  <si>
    <t xml:space="preserve">Residencial Don Juan </t>
  </si>
  <si>
    <t xml:space="preserve">MIGUEL ANGEL MORILLA GÓMEZ </t>
  </si>
  <si>
    <t>Residencial Don Marcelo Baní II</t>
  </si>
  <si>
    <t>Residencial Doña Alba II</t>
  </si>
  <si>
    <t>Constructora MHM, S.R.L</t>
  </si>
  <si>
    <t xml:space="preserve">Residencial Doña Oliva </t>
  </si>
  <si>
    <t>Constructora Sociedad Man., S.R.L.</t>
  </si>
  <si>
    <t>Residencial El Molino 2da Etapa</t>
  </si>
  <si>
    <t>Molinos Moronta, S.R.L</t>
  </si>
  <si>
    <t>Residencial El Molino II</t>
  </si>
  <si>
    <t>Moronta Rivas Inmobiliaria, S.R.L</t>
  </si>
  <si>
    <t>Residencial Elsa Allende</t>
  </si>
  <si>
    <t>Compañía Dominicana de la Construccion, CODOCON, S.R.L</t>
  </si>
  <si>
    <t xml:space="preserve">Residencial Elsa Dúo </t>
  </si>
  <si>
    <t xml:space="preserve">Residencial Elsa Edén </t>
  </si>
  <si>
    <t>Residencial Esther II, III Y IV</t>
  </si>
  <si>
    <t>Residencial Galerias de Pantoja</t>
  </si>
  <si>
    <t xml:space="preserve">Residencial Garden Life I </t>
  </si>
  <si>
    <t>Blue Diamond Construction Group, S.R.L</t>
  </si>
  <si>
    <t>Residencial Golden Gables</t>
  </si>
  <si>
    <t>Domuk Developments, S. R. L.</t>
  </si>
  <si>
    <t>Residencial Hamaca</t>
  </si>
  <si>
    <t xml:space="preserve"> Ing. Miguel Angel Morilla Gomez y Asoc., S.R.L</t>
  </si>
  <si>
    <t xml:space="preserve">Residencial Isabel II </t>
  </si>
  <si>
    <t>Construmech LZ, S.R.L</t>
  </si>
  <si>
    <t>Residencial la Gaviota, Lote 08-23-01</t>
  </si>
  <si>
    <t>Residencial La Liras II</t>
  </si>
  <si>
    <t>Satiago</t>
  </si>
  <si>
    <t>Residencial Las Acacias I</t>
  </si>
  <si>
    <t>Constructora Derco, S.R.L</t>
  </si>
  <si>
    <t>San Fco. Macorís</t>
  </si>
  <si>
    <t>Residencial Las Cayenas 6</t>
  </si>
  <si>
    <t>Inversiones Manuel Cabrera, S.A</t>
  </si>
  <si>
    <t>Residencial Las Cayenas Etapa 7</t>
  </si>
  <si>
    <t>Residencial Las Cayenas Etapa 9</t>
  </si>
  <si>
    <t>Residencial Las Cayenas, Etapa 10</t>
  </si>
  <si>
    <t>Residencial Las Cayenas, Etapa 8</t>
  </si>
  <si>
    <t xml:space="preserve">Residencial Las Liras  </t>
  </si>
  <si>
    <t>Residencial Lorett</t>
  </si>
  <si>
    <t xml:space="preserve"> Desarrollo Inmobiliario Lorette, S.R.L.</t>
  </si>
  <si>
    <t>FIDUCIARIA ASOCIACION POPULAR</t>
  </si>
  <si>
    <t>Residencial Los Naranjos I</t>
  </si>
  <si>
    <t>Estruvial, S.R.L</t>
  </si>
  <si>
    <t>Residencial Maestro De Bani</t>
  </si>
  <si>
    <t>Grupo MDLSL, S.R.L</t>
  </si>
  <si>
    <t>Residencial Millennium 21</t>
  </si>
  <si>
    <t>PIMENTEL PIÑA &amp; ASOCIADOS, S.A</t>
  </si>
  <si>
    <t>Residencial Monumental</t>
  </si>
  <si>
    <t>Residencial Nely I</t>
  </si>
  <si>
    <t>Construcciones e Inversiones Pezino, S.R.L</t>
  </si>
  <si>
    <t>Residencial Palcos de Marañon</t>
  </si>
  <si>
    <t>Residencial Palmares Caleta II</t>
  </si>
  <si>
    <t>Residencial Palmares de Caleta III</t>
  </si>
  <si>
    <t>Residencial Palmares de la Caleta I</t>
  </si>
  <si>
    <t>Residencial Paseo de las Palmas</t>
  </si>
  <si>
    <t>Proyectos Generales RG, S.R.L</t>
  </si>
  <si>
    <t>Residencial Paseo del Arroyo</t>
  </si>
  <si>
    <t>Inversiones Croar, S.A</t>
  </si>
  <si>
    <t>Residencial Puerta Del Mar</t>
  </si>
  <si>
    <t>Monte Llano</t>
  </si>
  <si>
    <t>Quacon, S.R.L</t>
  </si>
  <si>
    <t>Residencial Rivas 148</t>
  </si>
  <si>
    <t>Revinta, S.R.L</t>
  </si>
  <si>
    <t>Residencial SELENE V-BAVARO</t>
  </si>
  <si>
    <t xml:space="preserve"> Americo Antonio Liz Peralta y Emilio Martinez Hernandez</t>
  </si>
  <si>
    <t>Residencial Shalom VI-B</t>
  </si>
  <si>
    <t>Constructora Alcla, S. R. L.</t>
  </si>
  <si>
    <t>Residencial Susana 1</t>
  </si>
  <si>
    <t>Residencial Terrazas de Villa Naco</t>
  </si>
  <si>
    <t xml:space="preserve"> Inversiones Gideon 789, S.R.L. </t>
  </si>
  <si>
    <t>Residencial Via Forela 2</t>
  </si>
  <si>
    <t>19/5//2020</t>
  </si>
  <si>
    <t>Residencial Via Gala I</t>
  </si>
  <si>
    <t>Residencial Vista Del Prado</t>
  </si>
  <si>
    <t>Constructora PHLOX Consulting Group, S.R.L.</t>
  </si>
  <si>
    <t>Residencial Vista del Rio</t>
  </si>
  <si>
    <t xml:space="preserve">Constructora Aedificare,S.R.L </t>
  </si>
  <si>
    <t>Urbanizacion Don Galo J. Mariot</t>
  </si>
  <si>
    <t>Mariot Gas-Dura Mas S.R.L</t>
  </si>
  <si>
    <t xml:space="preserve">Urbanización Ecológica la Vega </t>
  </si>
  <si>
    <t>INVERSIONES PORMIHÚ, S.R.L</t>
  </si>
  <si>
    <t>FIDUCIARIA UNION CORPORATIVA FIDEUNION, S.A</t>
  </si>
  <si>
    <t>Allegro III</t>
  </si>
  <si>
    <t>Altos de Aqua</t>
  </si>
  <si>
    <t>Tiyami, S.R.L</t>
  </si>
  <si>
    <t>ASOCIACIÓN POPULAR DE AHORROS Y PRÉSTAMOS (APAP), S.A</t>
  </si>
  <si>
    <t>Aqua de las Colinas 12 (etapas 2 y 3)</t>
  </si>
  <si>
    <t>Grupo Marfa, S.R.L</t>
  </si>
  <si>
    <t>224 (mod160)</t>
  </si>
  <si>
    <t>BALCONES DEL NORTE</t>
  </si>
  <si>
    <t>WOJO INVESTMENT, S.R.L</t>
  </si>
  <si>
    <t>Ciudad Juan Bosch Residencial 1933</t>
  </si>
  <si>
    <t>Colinas David Antonio VII</t>
  </si>
  <si>
    <t>Justina Constructora-Inmobiliaria, S.R.L</t>
  </si>
  <si>
    <t>Colinas del Río III</t>
  </si>
  <si>
    <t>Promotora Colinas del Río, LTD</t>
  </si>
  <si>
    <t>Cuidad del Valle</t>
  </si>
  <si>
    <t>Constructora Prats &amp; Asociados, S.R.L</t>
  </si>
  <si>
    <t>DON PEDRO</t>
  </si>
  <si>
    <t>COMERCIALIZADORA DE BIENES Y RAICES, S.R.L</t>
  </si>
  <si>
    <t>Doña Alba II</t>
  </si>
  <si>
    <t>Constructora MHM,S.R.L.</t>
  </si>
  <si>
    <r>
      <t>El Sembrador II y III, manzanas M-E, M-F, M-G, M-H y M-I, (</t>
    </r>
    <r>
      <rPr>
        <b/>
        <sz val="11"/>
        <color theme="1"/>
        <rFont val="Calibri"/>
        <family val="2"/>
        <scheme val="minor"/>
      </rPr>
      <t>manz. A,B, C y D, certificación anterior</t>
    </r>
    <r>
      <rPr>
        <sz val="11"/>
        <color theme="1"/>
        <rFont val="Calibri"/>
        <family val="2"/>
        <scheme val="minor"/>
      </rPr>
      <t>)</t>
    </r>
  </si>
  <si>
    <t>Constructora Bisonó, S.R.L</t>
  </si>
  <si>
    <t>FIDUCORP, S.A.</t>
  </si>
  <si>
    <t>2560 (mod 1624)</t>
  </si>
  <si>
    <t>JARDINES DE CATALINA</t>
  </si>
  <si>
    <t>COMENCA INGENIERIA, S.R.L</t>
  </si>
  <si>
    <t>Keila VIII</t>
  </si>
  <si>
    <t>IRAKI Construye, S.R.L</t>
  </si>
  <si>
    <t>FIDUNION, S.A</t>
  </si>
  <si>
    <t>Opus Santo Domingo</t>
  </si>
  <si>
    <t>Guerrero &amp; Guerrero, S.R.L</t>
  </si>
  <si>
    <t>Palmeras Del Este III</t>
  </si>
  <si>
    <t>PASEO DEL ESTE II</t>
  </si>
  <si>
    <t>Praderas del Mirador</t>
  </si>
  <si>
    <t>Mixol Constructora, S.R.L</t>
  </si>
  <si>
    <t>PRADO ALTO DE SAN LUIS</t>
  </si>
  <si>
    <t>CONSTRUCTORA ALFAU, S.R.L</t>
  </si>
  <si>
    <t>PROYECTO VIA FORELA 3</t>
  </si>
  <si>
    <t>VIALBORAL, S.R.L</t>
  </si>
  <si>
    <t>Quintas Karen Lisbeth</t>
  </si>
  <si>
    <t>Ruiz Castro Bienes Raices y Construcción, S.R.L</t>
  </si>
  <si>
    <t>Quintas Palmera</t>
  </si>
  <si>
    <t>El Puñal</t>
  </si>
  <si>
    <t>Right Construction, S.R.L</t>
  </si>
  <si>
    <t>Medos Mallol Constructora S.R.L</t>
  </si>
  <si>
    <t>Residencial Altos de Gurabo</t>
  </si>
  <si>
    <t>Arquicentro, S.R.L</t>
  </si>
  <si>
    <t>FIDUCIARIA UNIÓN CORPORATIVA, FIDUNIÓN, S.A.</t>
  </si>
  <si>
    <t>Residencial Altos del Prado III</t>
  </si>
  <si>
    <t>Constructora Lister, S.R.L</t>
  </si>
  <si>
    <t>Residencial Arena del Este</t>
  </si>
  <si>
    <t>Constructora Anca, S.R.L</t>
  </si>
  <si>
    <t>Residencial Aura Gardens</t>
  </si>
  <si>
    <t>Tadeo Negocios E Inmobiliaria, S.R.L</t>
  </si>
  <si>
    <t>RESIDENCIAL BEATO R. CORNIEL, S.R.L</t>
  </si>
  <si>
    <t>CONSTRUCTORA BEATO CORNIEL</t>
  </si>
  <si>
    <t>Residencial Bosque del Prado II</t>
  </si>
  <si>
    <t>Soluciones Arquitectonicas y Construcciones (SOLARC), S.R.L</t>
  </si>
  <si>
    <t>No aplica</t>
  </si>
  <si>
    <t>Anulada</t>
  </si>
  <si>
    <t>Residencial Dos Amigos, Ciudad Juan Bosch, Lote 07-06-26-01</t>
  </si>
  <si>
    <t>FIDUCIARIA GLOBAL, S.A</t>
  </si>
  <si>
    <t>Residencial Filadelfia IX</t>
  </si>
  <si>
    <t>Residencial Filadelfia VIII</t>
  </si>
  <si>
    <t>Residencial Galiz</t>
  </si>
  <si>
    <t>Inversiones Galiz, S.R.L</t>
  </si>
  <si>
    <t>Residencial Irene II</t>
  </si>
  <si>
    <t>Rpolanco Servicios Multiples, S.R.L</t>
  </si>
  <si>
    <t>FIDUCIARIA HTS, S.A.</t>
  </si>
  <si>
    <t>Residencial Jardines de la Colonia</t>
  </si>
  <si>
    <t>Constructora Rio Plata, S.R.L</t>
  </si>
  <si>
    <t>FIDUCARIA LA NACIONAL, S.A</t>
  </si>
  <si>
    <t>Constructora Natapen, S.R.L</t>
  </si>
  <si>
    <t>Residencial La Vereda</t>
  </si>
  <si>
    <t>Constructora Fernandez Corona, S.R.L</t>
  </si>
  <si>
    <t>Residencial Las Cayenas 10</t>
  </si>
  <si>
    <t>Residencial Las Dahlias</t>
  </si>
  <si>
    <t>Ingeplan, E. I.R.L</t>
  </si>
  <si>
    <t>Residencial Las Palmeras, 2da y 3ra Etapa</t>
  </si>
  <si>
    <t>Constructora Laugama,S.R.L</t>
  </si>
  <si>
    <t>Residencial Lia Valentina</t>
  </si>
  <si>
    <t>Constructora ADROBLUE, S.R.L</t>
  </si>
  <si>
    <t>Residencial Los Naranjos II</t>
  </si>
  <si>
    <t>Residencial Manoguayabo 152</t>
  </si>
  <si>
    <t>Ayala Lopez construcciones y proyectos, S.R.L</t>
  </si>
  <si>
    <t>Residencial Marto II</t>
  </si>
  <si>
    <t xml:space="preserve"> Constructora Gisolis, S.R.L</t>
  </si>
  <si>
    <t>Residencial Mirador Primero</t>
  </si>
  <si>
    <t>Inmobiliaria Villa Algarrobo, S.R.L</t>
  </si>
  <si>
    <t>Residencial Paseo de las Colinas</t>
  </si>
  <si>
    <t>Constructora peña Duran y Asociados</t>
  </si>
  <si>
    <t>Residencial Prado Alto de San Luis</t>
  </si>
  <si>
    <t>Constructora Alfau, S.R.L</t>
  </si>
  <si>
    <t>Residencial QR2</t>
  </si>
  <si>
    <t>Consorcio Conabesa-Bello &amp; Diaz, S.R.L</t>
  </si>
  <si>
    <t>Residencial San Pedro de Macoris</t>
  </si>
  <si>
    <t>Firenze Holdings, LTD</t>
  </si>
  <si>
    <t>FIDUCIARIA DAF PATNERS, S.A</t>
  </si>
  <si>
    <t>RESIDENCIAL TERRAZAS DE VILLAS NACO 3</t>
  </si>
  <si>
    <t>INVERSIONES GUIDEON 789, S.R.L</t>
  </si>
  <si>
    <t>Residencial Villa Oriental</t>
  </si>
  <si>
    <t>Jam Construcciones, S.R.L</t>
  </si>
  <si>
    <t>San José</t>
  </si>
  <si>
    <t xml:space="preserve">Terrazas del Arroyo I </t>
  </si>
  <si>
    <t>FIDUCIARIA DAF PARNERS, S.A</t>
  </si>
  <si>
    <t>Vistas del Valle</t>
  </si>
  <si>
    <t>Grupo MDLSL, Real State Primium, S.R.L</t>
  </si>
  <si>
    <t>Westland Residences</t>
  </si>
  <si>
    <t>Constructora DR. Village, S.R.L.</t>
  </si>
  <si>
    <t>Habitat Dos, Lote 5 (03-09-08)</t>
  </si>
  <si>
    <t>Consorcio Ingasa-Rizek</t>
  </si>
  <si>
    <t>Colinas de Dios</t>
  </si>
  <si>
    <t>Juan Rafael (728 unidades actualizadas)</t>
  </si>
  <si>
    <t>Constructora Bisonó, S.R.L.</t>
  </si>
  <si>
    <t>Fiduciaria Fiducorp, S.A.</t>
  </si>
  <si>
    <t>3632 (mod 728)</t>
  </si>
  <si>
    <t>Crisfer Punta Cana, Etapa Dos</t>
  </si>
  <si>
    <t>Crisfer Inmobiliaria, S.R.L</t>
  </si>
  <si>
    <t>Residencial Vista Sol (en la etapa III)</t>
  </si>
  <si>
    <t>Fiduciaria Reservas, S.A.</t>
  </si>
  <si>
    <t>Ingenieria Asociados, S.R.L (INGASA)</t>
  </si>
  <si>
    <t>Residencial Villas del Centro VI</t>
  </si>
  <si>
    <t>Residencial Vientos del Este</t>
  </si>
  <si>
    <t>Constructora Vaherra, S.R.L.</t>
  </si>
  <si>
    <t>Fiduciaria DAF PARTNERS, S.A.</t>
  </si>
  <si>
    <t>Residencial Altos del Prado IV</t>
  </si>
  <si>
    <t>Residencial Poinciana</t>
  </si>
  <si>
    <t>Ciudad Altos de la Riviera, Fases II y III</t>
  </si>
  <si>
    <t>Confederación Dominicana de Pequeñas y Medianas empresas de la construcción (COPYMECOM)</t>
  </si>
  <si>
    <t>Residencial Portales de Punta Cana</t>
  </si>
  <si>
    <t>Higyey</t>
  </si>
  <si>
    <t>IBK Dominicana, S.R.L.</t>
  </si>
  <si>
    <t>Fiduciaria Asociación popular y prestamos (APAP)</t>
  </si>
  <si>
    <t>Diego Ernesto VI</t>
  </si>
  <si>
    <t>Fiduciaria Popular, S.A</t>
  </si>
  <si>
    <t>Resdiencial A &amp; O II</t>
  </si>
  <si>
    <t xml:space="preserve">Promotora A &amp; O, S.A.S </t>
  </si>
  <si>
    <t>Fiducorp, Servicios Fiduciarios Corporativos, S.A</t>
  </si>
  <si>
    <t>Residencial Vista Sol Centro</t>
  </si>
  <si>
    <t>Residencial Paraiso Dorado</t>
  </si>
  <si>
    <t>DM &amp; R, S.R.L.</t>
  </si>
  <si>
    <t>Fiduciaria Dominicana FIDOM, S.A</t>
  </si>
  <si>
    <t>Santo Domingo. Este</t>
  </si>
  <si>
    <t>Constructora AG-KSI, S.R.L.</t>
  </si>
  <si>
    <t>1264 (816 actualizado)</t>
  </si>
  <si>
    <t>Santo Domingo. Oeste</t>
  </si>
  <si>
    <t>64 (24 actualizado)</t>
  </si>
  <si>
    <t>Residencial Velamar II</t>
  </si>
  <si>
    <t>Constructora Velazquez Alba, S.R.L.</t>
  </si>
  <si>
    <t>Ciudad Modelo, Lote 1, Mi Vivienda</t>
  </si>
  <si>
    <t>Santo Domingo. Norte</t>
  </si>
  <si>
    <t>Diego Ernesto V</t>
  </si>
  <si>
    <t>Constructora Peguero Curiel, S.R.L.</t>
  </si>
  <si>
    <t>Mi Vivienda-La Barranquita</t>
  </si>
  <si>
    <t>349, 441, 403.11</t>
  </si>
  <si>
    <t>33,473578.88</t>
  </si>
  <si>
    <t>Residencial Terrazas de Pantoja</t>
  </si>
  <si>
    <t>Evan Paul Fortuna Polanco, Salvador Amable Iglesias Troncoso y Milvio Roman De Soto Rivera</t>
  </si>
  <si>
    <t>311,212,486.3</t>
  </si>
  <si>
    <t>32,469,216.964</t>
  </si>
  <si>
    <t>Residencial Las Palmeras 2da y 3ra Etapa</t>
  </si>
  <si>
    <t>342, 772,459.34</t>
  </si>
  <si>
    <t>34,684,283.82</t>
  </si>
  <si>
    <t>Santo Domingo Norte</t>
  </si>
  <si>
    <t>Ivan Rafael Medos Mallol</t>
  </si>
  <si>
    <t>104,763,612.48</t>
  </si>
  <si>
    <t>10,448,035.35</t>
  </si>
  <si>
    <t>Constructora Inmobiliaria Del Atlantico (Cidelat), S.R.L.</t>
  </si>
  <si>
    <t>94,304,524.48</t>
  </si>
  <si>
    <t>9,295,467.61</t>
  </si>
  <si>
    <t xml:space="preserve">Mi vivienda San Luis -Lote A </t>
  </si>
  <si>
    <t>Santo Domingo, Este</t>
  </si>
  <si>
    <t>Lopez Vanderhorst Perez Real Estate Investment, S.R.L.</t>
  </si>
  <si>
    <t>357,640,080.16</t>
  </si>
  <si>
    <t>Mi Vivienda Los Salados</t>
  </si>
  <si>
    <t>Consorcio Hernandez Genao Equipos y Constructora Del Cibao</t>
  </si>
  <si>
    <t>1,680,766,677,.36</t>
  </si>
  <si>
    <t>156,730,281.44</t>
  </si>
  <si>
    <t>Residencial Dos Amigos, CBJ</t>
  </si>
  <si>
    <t>Constructora AG, S.R.L.</t>
  </si>
  <si>
    <t>Fiduciaria Global, S.A</t>
  </si>
  <si>
    <t>2,405,044,855.72</t>
  </si>
  <si>
    <t>216,394,544.2</t>
  </si>
  <si>
    <t>Residencial Lolita I, Familia Feliz</t>
  </si>
  <si>
    <t>Hato Nuevo</t>
  </si>
  <si>
    <t>Constructora Haworth Dominicana, S.R.L.</t>
  </si>
  <si>
    <t>372,182,217.91</t>
  </si>
  <si>
    <t>40,341,728.64</t>
  </si>
  <si>
    <t>Residencial Villas de Verona</t>
  </si>
  <si>
    <t>Santo Domingo, Oeste</t>
  </si>
  <si>
    <t>Constructora Garcia Goico y Asociados, S.R.L.</t>
  </si>
  <si>
    <t>152,203,401.86</t>
  </si>
  <si>
    <t>16,226,591.52</t>
  </si>
  <si>
    <t>Ramblas de Charles De Gaulle</t>
  </si>
  <si>
    <t>Constructora Inversiones 1x3, S.R.L.</t>
  </si>
  <si>
    <t>818,722,287.00</t>
  </si>
  <si>
    <t>68,963,649.29</t>
  </si>
  <si>
    <t>Residencial Selene VI</t>
  </si>
  <si>
    <t>Verón Punta Cana</t>
  </si>
  <si>
    <t>Americo Antonio Liz Peralta</t>
  </si>
  <si>
    <t>833,030,715.56</t>
  </si>
  <si>
    <t>El sembrador VIII, CJB</t>
  </si>
  <si>
    <t>Santo Domingo Este</t>
  </si>
  <si>
    <t>Constructora Bisonó</t>
  </si>
  <si>
    <t>Fiducorp, S.A</t>
  </si>
  <si>
    <t>523,705,824.07</t>
  </si>
  <si>
    <t>52,345,496.03</t>
  </si>
  <si>
    <t>352,797,196.33</t>
  </si>
  <si>
    <t>34,742,856.4</t>
  </si>
  <si>
    <t>Ciudad Juan Bosch, Lote 9 (05-17-03)</t>
  </si>
  <si>
    <t>1,071,644,399.58</t>
  </si>
  <si>
    <t>117,077,347.04</t>
  </si>
  <si>
    <t>14/10/201</t>
  </si>
  <si>
    <t>Juan Pablo II- Lote II</t>
  </si>
  <si>
    <t>Santo Domingo, Norte</t>
  </si>
  <si>
    <t>Constructora Bisonó, S.A</t>
  </si>
  <si>
    <t>Fiducorp,S.A</t>
  </si>
  <si>
    <t>927,399,821.7</t>
  </si>
  <si>
    <t>100,646,931.74</t>
  </si>
  <si>
    <t>El sembrador VII, CJB</t>
  </si>
  <si>
    <t xml:space="preserve"> Constructora Bisonó</t>
  </si>
  <si>
    <t>529,235,275.25</t>
  </si>
  <si>
    <t>52,942,053.47</t>
  </si>
  <si>
    <t>Ciudad Juan Bosch, Lote 10 (05-18-01)</t>
  </si>
  <si>
    <t>Ingenieria Estrella, S.R.L</t>
  </si>
  <si>
    <t>Residencial Cerros de la Duarte</t>
  </si>
  <si>
    <t>OICA, S.R.L</t>
  </si>
  <si>
    <t>Fiduciaria BHD, S.A</t>
  </si>
  <si>
    <t>Residencial Lina Isabell II</t>
  </si>
  <si>
    <t>Pac-Plusark Constructora, S.R.L</t>
  </si>
  <si>
    <t>Residencial Cerros del Yaque</t>
  </si>
  <si>
    <t>Bonilla &amp; Asociados, S.R.L</t>
  </si>
  <si>
    <t>Don Narciso</t>
  </si>
  <si>
    <t>Concretos Nuñez Mañon Concrenuma, S.R.L</t>
  </si>
  <si>
    <t>Residencial Cayenas del Este, Etapa 1</t>
  </si>
  <si>
    <t>Residencial Trapiche, Familia Feliz</t>
  </si>
  <si>
    <t>RVV Investment, S.R.L</t>
  </si>
  <si>
    <t>Constructora Vizcaino Vasquez, S.R.L</t>
  </si>
  <si>
    <t>Habitat Tres</t>
  </si>
  <si>
    <t>Palmeras del Este IV, Ciudad Juan Bosch</t>
  </si>
  <si>
    <t>Residencial Diego Ernesto VI</t>
  </si>
  <si>
    <t>Residencial Diego Ernesto V</t>
  </si>
  <si>
    <t>Residencial Diego Ernesto IV</t>
  </si>
  <si>
    <t>Mi vivienda Hato Nuevo, Lote 3</t>
  </si>
  <si>
    <t>Constructora E Inmobiliaria Celik, S.R.L.</t>
  </si>
  <si>
    <t>Residencial Canazul</t>
  </si>
  <si>
    <t>Oscar Medina Construcciones, S.R.L.</t>
  </si>
  <si>
    <t>Alta Rivas de las Americas</t>
  </si>
  <si>
    <t>Ingeniería Asociada (INGASA), S.R.L.</t>
  </si>
  <si>
    <t>HTS, Fiduciaria, S.A</t>
  </si>
  <si>
    <t>54,881,663.83</t>
  </si>
  <si>
    <t>5,526,458.15</t>
  </si>
  <si>
    <t>Compañía Dominicana de la Constructora , Codocon, S.R.L.</t>
  </si>
  <si>
    <t>78,675,491.92</t>
  </si>
  <si>
    <t>7,971,241.96</t>
  </si>
  <si>
    <t>Residencial Golden OAK Residences</t>
  </si>
  <si>
    <t>Balto Group, S.R.L.</t>
  </si>
  <si>
    <t>328,837,715.2</t>
  </si>
  <si>
    <t>35,113,750.24</t>
  </si>
  <si>
    <t>Mi Vivienda Hato Nuevo, Lote 3</t>
  </si>
  <si>
    <t>Constructora E Inmobiliria Celik, S.R.L.</t>
  </si>
  <si>
    <t>2,977,548,968.8</t>
  </si>
  <si>
    <t>286,040,845.36</t>
  </si>
  <si>
    <t>Boca Chica Residence</t>
  </si>
  <si>
    <t>Grupo AG &amp; Asociados, S.R.L.</t>
  </si>
  <si>
    <t>492,441,509.42</t>
  </si>
  <si>
    <t>51,212,127.88</t>
  </si>
  <si>
    <t>Canas del Este</t>
  </si>
  <si>
    <t>DISDOM, S.R.L.</t>
  </si>
  <si>
    <t>1,767,523,109.38</t>
  </si>
  <si>
    <t>181,812,118.97</t>
  </si>
  <si>
    <t>473,967,144.16</t>
  </si>
  <si>
    <t>35,958,568.98</t>
  </si>
  <si>
    <t>Residencial Las Cayenas, Etapa 6</t>
  </si>
  <si>
    <t>290,199,154.88</t>
  </si>
  <si>
    <t>27,060,505.22</t>
  </si>
  <si>
    <t>Ingeplan, E.I.R.L.</t>
  </si>
  <si>
    <t>499,695,452.89</t>
  </si>
  <si>
    <t>51,274,742.70</t>
  </si>
  <si>
    <t>Residencial Espazo I</t>
  </si>
  <si>
    <t>Espazo Constructora, S.R.L.</t>
  </si>
  <si>
    <t>HTS Fiduciaria, S.A</t>
  </si>
  <si>
    <t>41,009692.04</t>
  </si>
  <si>
    <t>4,276,483.2</t>
  </si>
  <si>
    <t>Opalo 3 -Los Hidalgos</t>
  </si>
  <si>
    <t>Condominios Opalo L2P, S.R.L.</t>
  </si>
  <si>
    <t>236,570,875.12</t>
  </si>
  <si>
    <t>23,188,848.33</t>
  </si>
  <si>
    <t>Residencial Sinaí</t>
  </si>
  <si>
    <t>Global Palmenidex, S.R.L.</t>
  </si>
  <si>
    <t>Fiduciaria Unión Corporativo, Fidunión, S.A</t>
  </si>
  <si>
    <t>97,947,017.80</t>
  </si>
  <si>
    <t>10,090,240.36</t>
  </si>
  <si>
    <t>Jardines de Catalina</t>
  </si>
  <si>
    <t>Comenca Ingenieria, S.R.L.</t>
  </si>
  <si>
    <t>104,495,585.4</t>
  </si>
  <si>
    <t>10,795,108.15</t>
  </si>
  <si>
    <t>Residencial Vista sol Este</t>
  </si>
  <si>
    <t>Constructora Vistasol CVS, S.R.L.</t>
  </si>
  <si>
    <t>2,117,636,172.16</t>
  </si>
  <si>
    <t>240,424,840.74</t>
  </si>
  <si>
    <t>Peravia</t>
  </si>
  <si>
    <t>Civil Constructores of precisions-cconp, S.R.L.</t>
  </si>
  <si>
    <t>121,042,273.06</t>
  </si>
  <si>
    <t>10,391,167.87</t>
  </si>
  <si>
    <t>31/01/2022</t>
  </si>
  <si>
    <t>Residencial Garden City II</t>
  </si>
  <si>
    <t>Palmas de San Pedro</t>
  </si>
  <si>
    <t>San Pedro de Macoris</t>
  </si>
  <si>
    <t>San pedro de Macoris</t>
  </si>
  <si>
    <t>17/01/2022</t>
  </si>
  <si>
    <t>Residencial Corales del Oeste</t>
  </si>
  <si>
    <t>Mind Corp Dominicana, S.R.L.</t>
  </si>
  <si>
    <t>25/02/2022</t>
  </si>
  <si>
    <t>Residencial Delcy</t>
  </si>
  <si>
    <t>San Francisco de Macoris</t>
  </si>
  <si>
    <t>Pantaleón Concepción Constructora -Inmobiliaria S.R.L.</t>
  </si>
  <si>
    <t>24/02/2022</t>
  </si>
  <si>
    <t>14/03/2022</t>
  </si>
  <si>
    <t>Residencial Graditi Valley</t>
  </si>
  <si>
    <t>31/03/2022</t>
  </si>
  <si>
    <t>Inversiones Inmobiliarias Sididom, S.R.L</t>
  </si>
  <si>
    <t>23/02/2022</t>
  </si>
  <si>
    <t>23/03/2022</t>
  </si>
  <si>
    <t>18/08/2021</t>
  </si>
  <si>
    <t>Residencial Guillermo Antonio VI</t>
  </si>
  <si>
    <t>Constructora Global, S.R.L.</t>
  </si>
  <si>
    <t>In Commendan, S.A</t>
  </si>
  <si>
    <t>25/03/2022</t>
  </si>
  <si>
    <t>Residencial Habitat Uno, CJB</t>
  </si>
  <si>
    <t>Rizek y Asociados, S.R.L.</t>
  </si>
  <si>
    <t>Fidurcorp, Servicios Fiduciarios Corporativos, S.A</t>
  </si>
  <si>
    <t>17/03/2022</t>
  </si>
  <si>
    <t>Residencial 1933</t>
  </si>
  <si>
    <t>64, 187,895.37</t>
  </si>
  <si>
    <t>Paseo de las Palmas II</t>
  </si>
  <si>
    <t>Boca Chica Residences</t>
  </si>
  <si>
    <t>Ramblas de Gaulle</t>
  </si>
  <si>
    <t>Inversiones 1x3, S.R.L.</t>
  </si>
  <si>
    <t>Mi Vivienda San Luis -Lote 7</t>
  </si>
  <si>
    <t>Constructora Manzano, S.R.L.</t>
  </si>
  <si>
    <t>78, 822,991.2</t>
  </si>
  <si>
    <t>Mi Vivienda San Luis -Lote 5</t>
  </si>
  <si>
    <t>357,640, 080.16</t>
  </si>
  <si>
    <t>Mi Vivienda La Barranquita -Lote 3</t>
  </si>
  <si>
    <t>Mi Vivienda Ciudad Modelo, Lote I</t>
  </si>
  <si>
    <t>Mi Vivienda Los Salados, Lote 2</t>
  </si>
  <si>
    <t>Residencial Crisfer Punta Cana, Etapa II</t>
  </si>
  <si>
    <t>Sociedad M.A.M, S.R.L.</t>
  </si>
  <si>
    <t>Constructora Espinosa-Mateo, S.R.L.</t>
  </si>
  <si>
    <t>Residencial Viaforela</t>
  </si>
  <si>
    <t>Residencial Quintas Palmeras</t>
  </si>
  <si>
    <t xml:space="preserve"> Residencial Juan Pablo II</t>
  </si>
  <si>
    <t>Residencial Altos de los Corozos</t>
  </si>
  <si>
    <t>Constructora MDP Constrution Magnate, S.R.L.</t>
  </si>
  <si>
    <t>Residencial Paseo del Bosque I</t>
  </si>
  <si>
    <t>Constructora Soluciones Arquitectonica y Construcciones, S.R.L.</t>
  </si>
  <si>
    <t>Residencial Tavarez, Familia Feliz</t>
  </si>
  <si>
    <t>Constructora Concretera Tavarez, S.R.L.</t>
  </si>
  <si>
    <t>Constructora Maireni Bournigal  &amp; Co, S.R.L.</t>
  </si>
  <si>
    <t>sustituido</t>
  </si>
  <si>
    <t>Residencial Colinas de la Riviera</t>
  </si>
  <si>
    <t>Constructora Ingenieria Civil y Medio Ambiente (ICMA), S.R.L.</t>
  </si>
  <si>
    <t>Constructora AEIFICARE, S.R.L.</t>
  </si>
  <si>
    <t>Constructora Lopez Vanderhorst Real Estate Investment, S.R.L.</t>
  </si>
  <si>
    <t>Residencial Las Mirandas</t>
  </si>
  <si>
    <t>Constructora Unidades CG21 RD, S.R.L</t>
  </si>
  <si>
    <t>Residencial Jacaranda</t>
  </si>
  <si>
    <t>Ceres Trust Dominicana, S.R.L.</t>
  </si>
  <si>
    <t>132,596,078,78</t>
  </si>
  <si>
    <t>11,962,960,36</t>
  </si>
  <si>
    <t>Residencial Riviera Verde</t>
  </si>
  <si>
    <t>9,619,698,508,98</t>
  </si>
  <si>
    <t>969,769,216,07</t>
  </si>
  <si>
    <t>Residencial Aromas del Parque Etapa V</t>
  </si>
  <si>
    <t>Constructora Jac, S.R.L.</t>
  </si>
  <si>
    <t>Residencial Jardines del Prado I</t>
  </si>
  <si>
    <t>Bani</t>
  </si>
  <si>
    <t>Casey, S.R.L.</t>
  </si>
  <si>
    <t>193, 932, 908.46</t>
  </si>
  <si>
    <t>Residencial Jardines del Prado II</t>
  </si>
  <si>
    <t>89, 750, 159.42</t>
  </si>
  <si>
    <t>Residencial Flor del Loto II</t>
  </si>
  <si>
    <t>171, 890, 255.67</t>
  </si>
  <si>
    <t>Residencial A &amp; O II</t>
  </si>
  <si>
    <t>Constructora Rio Soco, S.R.L.</t>
  </si>
  <si>
    <t>Fiduciaria Dominicana, Fidom, S.A</t>
  </si>
  <si>
    <t>Urbanización Juan Rafael</t>
  </si>
  <si>
    <t>Urbanización San Jose</t>
  </si>
  <si>
    <t>Residencial Vista Sol Etapa II</t>
  </si>
  <si>
    <t>304, 616, 224.71</t>
  </si>
  <si>
    <t>32, 941,702.30</t>
  </si>
  <si>
    <t>Residencial Ramblas de Maney, 1ra Etapa</t>
  </si>
  <si>
    <t>Adelaide Hogar, S.R.L.</t>
  </si>
  <si>
    <t>16,811, 973.09</t>
  </si>
  <si>
    <t>965,468, 649.54</t>
  </si>
  <si>
    <t>Residencial Pablo Mella Morales II, Manzana M-V, M-W, M-X</t>
  </si>
  <si>
    <t>2,309,356,24.35</t>
  </si>
  <si>
    <t>Residencial Nueva Esperanza</t>
  </si>
  <si>
    <t>Contructora Nat Arquitectos, S.R.L.</t>
  </si>
  <si>
    <t>Residencial VP, FamiliaFeliz</t>
  </si>
  <si>
    <t>Servicio de Ingenieria, supervisión y consultoria, Servinsco, S.R.L.</t>
  </si>
  <si>
    <t>Residencial Pablo Mella Morales II, 6ta Etapa, Manzana M-O</t>
  </si>
  <si>
    <t>1496,432 Actualizados</t>
  </si>
  <si>
    <t>Santo Domingo,Oeste</t>
  </si>
  <si>
    <t>Haworth Dominicana, S.R.L.</t>
  </si>
  <si>
    <t>Residencial Las Americas</t>
  </si>
  <si>
    <t>Residencial Riberas de Cumayasa-Villa Hermosa</t>
  </si>
  <si>
    <t>Santo domingo, Norte</t>
  </si>
  <si>
    <t>Residencial Ita Esther II</t>
  </si>
  <si>
    <t>Fiduciaria Unión Corporativa, FIDUNIÓN, S.A.</t>
  </si>
  <si>
    <t>Residencial Colinas del Bosque</t>
  </si>
  <si>
    <t>428, 663, 934</t>
  </si>
  <si>
    <t>Residencial Melissa III</t>
  </si>
  <si>
    <t>Constructora e Inmobiliaria Custodio y Asociados, S.R.L</t>
  </si>
  <si>
    <t>Residencial Senderos del Este</t>
  </si>
  <si>
    <t>Sander Global Investments, INC.</t>
  </si>
  <si>
    <t>Ciudad de Palmarejo</t>
  </si>
  <si>
    <t>Residencial Alta  Vista II</t>
  </si>
  <si>
    <t>Residencial Prado Alto de San Luis, fase 5</t>
  </si>
  <si>
    <t>352, 96 unidades actualizada</t>
  </si>
  <si>
    <t>Residencial Las Palmeras Etapas 2 y 3</t>
  </si>
  <si>
    <t>Constructora Laugama, S.R.L</t>
  </si>
  <si>
    <t>Residencial Paseo de la Arboleda</t>
  </si>
  <si>
    <t>Constructora Gisolis, S.R.L.</t>
  </si>
  <si>
    <t>Fiduciaria BHD,S.A.</t>
  </si>
  <si>
    <t>Ciudad Real San Luis</t>
  </si>
  <si>
    <t>Constructora Bisonó,S.A.</t>
  </si>
  <si>
    <t>Residencial Veleros del Este</t>
  </si>
  <si>
    <t>Celso Cabrera &amp; asociados, S.R.L:</t>
  </si>
  <si>
    <t>Residencial Altos de Aqua</t>
  </si>
  <si>
    <t>Timayi, S.R.L.</t>
  </si>
  <si>
    <t>Residencial Las Liras II</t>
  </si>
  <si>
    <t>Residencial El Sembrador II y III (1624 Actualizadas)</t>
  </si>
  <si>
    <t>Residencial Hato Nuevo IV,FF</t>
  </si>
  <si>
    <t>Residencial El Trapiche</t>
  </si>
  <si>
    <t>Residencial LP9- Ampliación II</t>
  </si>
  <si>
    <t>7/11/20222</t>
  </si>
  <si>
    <t>Residencial Jardines de la Colonia(120 Actualizadas)</t>
  </si>
  <si>
    <t>Residencial Diego Ernesto VIII</t>
  </si>
  <si>
    <t>Residencial Diego Ernesto VII</t>
  </si>
  <si>
    <t>Residencial Corales del Caribe, Etapa I</t>
  </si>
  <si>
    <t>Grupo Laurus, S.R.L.</t>
  </si>
  <si>
    <t>Residencial Nuevas Terrazas VIII</t>
  </si>
  <si>
    <t>Residencial Cayenas del Este, etapa I</t>
  </si>
  <si>
    <t>Inversiones Manuel Cabrera, S.R.L</t>
  </si>
  <si>
    <t>Fiduciaria La Nacional</t>
  </si>
  <si>
    <t>Residencial Cayenas del Este, etapa II</t>
  </si>
  <si>
    <t>Residencial Sinai</t>
  </si>
  <si>
    <t xml:space="preserve">Residencial Neden </t>
  </si>
  <si>
    <t xml:space="preserve">Residencial El Sembrador VII </t>
  </si>
  <si>
    <t>Residencial Gabriel Eduardo I</t>
  </si>
  <si>
    <t>Soluciones Cateja, S.R.L</t>
  </si>
  <si>
    <t>Residencial VM1, Familia Feliz</t>
  </si>
  <si>
    <t>Constructora Rol, S.R.L</t>
  </si>
  <si>
    <t>Residencial Palmares de Caleta IV</t>
  </si>
  <si>
    <t>Residencial Palma del Norte</t>
  </si>
  <si>
    <t>Constructora PPG 2022, S.R.L</t>
  </si>
  <si>
    <t>Mivivienda San Luis, Lote 6</t>
  </si>
  <si>
    <t>Constructora del País, S.R.L (CODELPA)</t>
  </si>
  <si>
    <t>Residencial Boca Chica Residences</t>
  </si>
  <si>
    <t>Grupo AG &amp; Asociados, S.R.L. E Ingenieria Sharp, S.R.L</t>
  </si>
  <si>
    <t>Residencial Don Giovanni III</t>
  </si>
  <si>
    <t>Residencial Parques del Este Residences I</t>
  </si>
  <si>
    <t>Epic Ventures, S.R.L</t>
  </si>
  <si>
    <t>Residencial El Sembrador VI</t>
  </si>
  <si>
    <t xml:space="preserve">Residencial Brisas del Prado </t>
  </si>
  <si>
    <t>Grupo Terracon, S.A.S</t>
  </si>
  <si>
    <t>Residencial Keila IX</t>
  </si>
  <si>
    <t xml:space="preserve">Residencial Isabel III </t>
  </si>
  <si>
    <t xml:space="preserve">Residencial Terrazul 2da Etapa                            </t>
  </si>
  <si>
    <t>Constructora Vistazul, S.A.S</t>
  </si>
  <si>
    <t>Fiduciaria Reservas,S.A</t>
  </si>
  <si>
    <t>264 (160 Actualizadas)</t>
  </si>
  <si>
    <t>Residencial Emilia (Las Americas)</t>
  </si>
  <si>
    <t>Constructora Bisono,S.A</t>
  </si>
  <si>
    <t>Residencial Arboleda 12 de Haina</t>
  </si>
  <si>
    <t>Residencial Los Naranjos Etapa III</t>
  </si>
  <si>
    <t>Residencial Corales del Caribe II, Etapa II</t>
  </si>
  <si>
    <t>Residencial Laderas del Este FF</t>
  </si>
  <si>
    <t>Fasa Constructora, S.R.L.</t>
  </si>
  <si>
    <t>Residencial Nuevo Canaan, FF</t>
  </si>
  <si>
    <t>Naypen Business Group y Autoimport, S.R.L</t>
  </si>
  <si>
    <t>Residencial Elyon</t>
  </si>
  <si>
    <t>Inversiones Ribamar, S.R.L.</t>
  </si>
  <si>
    <t>Residencial Las Cayenas Etapa 10</t>
  </si>
  <si>
    <t>Residencial Altos del Prado V</t>
  </si>
  <si>
    <t>Gabriel Alexander Lister Butler</t>
  </si>
  <si>
    <t>Residencial Brisas del Hato,Familia Feliz</t>
  </si>
  <si>
    <t>Inmobiliaria Reservas</t>
  </si>
  <si>
    <t>Residencial Stone Tower</t>
  </si>
  <si>
    <t>Diseño y Arte constructivo con sistema avanzado, S.R.L (DYACCSA)</t>
  </si>
  <si>
    <t>Residencial Sueño Real</t>
  </si>
  <si>
    <t>Constructora Mali, E.I.R.L</t>
  </si>
  <si>
    <t>Residencial Vista Del Lago FF</t>
  </si>
  <si>
    <t>Bahoruco</t>
  </si>
  <si>
    <t xml:space="preserve">Neiba </t>
  </si>
  <si>
    <t>MART CONSTRUCTORA MARTCON, S.R.L.</t>
  </si>
  <si>
    <t xml:space="preserve">Residencial Quintas De Villa Laura </t>
  </si>
  <si>
    <t>INVERSIONES SBDS, S.R.L.</t>
  </si>
  <si>
    <t>Residencial Ana Capri Mare</t>
  </si>
  <si>
    <t>MIXICON, S.R.L.</t>
  </si>
  <si>
    <t>Residencias Garden Life II</t>
  </si>
  <si>
    <t>ONSORCIO BDREX, S.A.S</t>
  </si>
  <si>
    <t>PROMOTORA A &amp; O, S.A.S</t>
  </si>
  <si>
    <t>Atlantic Blue Residences</t>
  </si>
  <si>
    <t>L.A.G Grupo Constructor, S.R.L</t>
  </si>
  <si>
    <t xml:space="preserve">Residencial Las Canas De Veron </t>
  </si>
  <si>
    <t>Verón Higuey</t>
  </si>
  <si>
    <t>Alejandro Pelaez Arquitectos Constructores, S.R.L</t>
  </si>
  <si>
    <t>1888 (1832 actualizadas</t>
  </si>
  <si>
    <t>Residencial Diego Ernesto IX</t>
  </si>
  <si>
    <t>86,558.025.72</t>
  </si>
  <si>
    <t xml:space="preserve">Residencial Graditi Residence </t>
  </si>
  <si>
    <t>232 (168 actualizadas</t>
  </si>
  <si>
    <t xml:space="preserve">Santo Domindo, Oeste </t>
  </si>
  <si>
    <t>205 (40 actualizadas)</t>
  </si>
  <si>
    <t>Residencial Palmares de la caleta IV</t>
  </si>
  <si>
    <t xml:space="preserve">My Dreams </t>
  </si>
  <si>
    <t>Inversiones New Fe Inmobiliaria, S.R.L</t>
  </si>
  <si>
    <t>Fiducioanria Reservas, S.A</t>
  </si>
  <si>
    <t>Residencial Hamaca II</t>
  </si>
  <si>
    <t xml:space="preserve">La Vega </t>
  </si>
  <si>
    <t xml:space="preserve">La vega </t>
  </si>
  <si>
    <t>Fiduciaria Popular S.A</t>
  </si>
  <si>
    <t xml:space="preserve">Residencial Las Nubias </t>
  </si>
  <si>
    <t>Grupo Marfa S.R.L</t>
  </si>
  <si>
    <t>Residencial Paseo Del Arroyo FF</t>
  </si>
  <si>
    <t xml:space="preserve"> Arq. Jorge montalvo &amp; ASOCIADOS (INGENIERIA &amp; ARQUITECTURA), S.R.L.</t>
  </si>
  <si>
    <t>Residencial Doña Carmen VUC-0353</t>
  </si>
  <si>
    <t>LÓPEZ VANDERHORST PÉREZ REAL ESTATE INVESTMENT, S.R.L</t>
  </si>
  <si>
    <t>Residencial Quintas De Don Felix Gil</t>
  </si>
  <si>
    <t>Fiduciaria Populara S.A</t>
  </si>
  <si>
    <t>1295 (958 actualizadas</t>
  </si>
  <si>
    <t>Residencial Nueva Esperanza Boca Chica I</t>
  </si>
  <si>
    <t>Ingenieria Sharp, S.R.L</t>
  </si>
  <si>
    <t>Residencial Nueva Esperanza Boca Chica 2da etapa</t>
  </si>
  <si>
    <t>Residencial Terrazul 1era. Etapa</t>
  </si>
  <si>
    <t>Constructora Vistazul S.A.</t>
  </si>
  <si>
    <t>264 (104 actualizadas)</t>
  </si>
  <si>
    <t xml:space="preserve">Residencial Arrecifes Del Sol </t>
  </si>
  <si>
    <t>Constructoras</t>
  </si>
  <si>
    <t xml:space="preserve"> Arconim Constructora, S.A.</t>
  </si>
  <si>
    <t xml:space="preserve"> Fiduciaria Reservas, S.A. e Ingenieria Estrella, S.R.L.</t>
  </si>
  <si>
    <t>Carmen Renata III</t>
  </si>
  <si>
    <t>Residencial Caribemar 13</t>
  </si>
  <si>
    <t xml:space="preserve"> Inversiones Kirgios, S.R.L.</t>
  </si>
  <si>
    <t xml:space="preserve"> Inversiones Kirgios., S.R.L.</t>
  </si>
  <si>
    <t>Urbanización Carmen Renata III-Ampliación</t>
  </si>
  <si>
    <t xml:space="preserve"> Inversiones Trotter, S.R.L.</t>
  </si>
  <si>
    <t xml:space="preserve"> INYPSA Urban Development Dominicana, S.R.L.</t>
  </si>
  <si>
    <t>Residencial Bello Hogar, 1era. Etapa</t>
  </si>
  <si>
    <t>Arconim Constructora, S. A.</t>
  </si>
  <si>
    <t>Residencial Manantial de la Colina I</t>
  </si>
  <si>
    <t>Residencial Allegro I, Etapa II</t>
  </si>
  <si>
    <t>Cemex Infraestructura y Vivienda, S.R.L.</t>
  </si>
  <si>
    <t>Villa Magisterial Yapur Dumit</t>
  </si>
  <si>
    <t>Residencial Doña Oliva</t>
  </si>
  <si>
    <t>Codelpa, S.R.L</t>
  </si>
  <si>
    <t>Residencial Ciudad del Sol</t>
  </si>
  <si>
    <t>Collection Construction, S.R.L.</t>
  </si>
  <si>
    <t>CONDI, S.R.L.</t>
  </si>
  <si>
    <t>Residencial Allegro I, Etapa V</t>
  </si>
  <si>
    <t>Constructora ARCONIM, S,A</t>
  </si>
  <si>
    <t>Ciudad Juan Bosch Lote 09</t>
  </si>
  <si>
    <t>Constructora e Inmobiliaria Taveras Brito, S.R.L.</t>
  </si>
  <si>
    <t>Constructora J Prez, S.R.L.</t>
  </si>
  <si>
    <t>Constructora Jprez, S.R.L.</t>
  </si>
  <si>
    <t>DPA Inversiones, S.R.L.</t>
  </si>
  <si>
    <t>Estudio EG, Ingenieros y Arquitectos</t>
  </si>
  <si>
    <t>FArconim Constructora, S.A.</t>
  </si>
  <si>
    <t>Fiduciaria La Nacional, S.A. e Ingeniería Civil y del Medio Ambiente (ICMA), S.R.L.</t>
  </si>
  <si>
    <t>Fiduciaria Popular, S.A. Grupo Peguero Curiel, S.R.L</t>
  </si>
  <si>
    <t>Recidencial Don Marcelo</t>
  </si>
  <si>
    <t>FiGrupo Servinta, S.R.L.</t>
  </si>
  <si>
    <t>Reidencial Serenity-Valle Universitario II</t>
  </si>
  <si>
    <t>Gabriel Lister Butler</t>
  </si>
  <si>
    <t>Grupo Servinta, S.R.L</t>
  </si>
  <si>
    <t>INGELCONSUP, S.R.L.</t>
  </si>
  <si>
    <t>Inmobiliaria Villa Algarrobo, S.R.L.</t>
  </si>
  <si>
    <t>Inversiones Cabrera, S.A.</t>
  </si>
  <si>
    <t>Inversiones Inmobiliarias SIDIDOM, S.R.L</t>
  </si>
  <si>
    <t>INVERSIONES KIRGIOS, S.R.L</t>
  </si>
  <si>
    <t>Inversiones Kirgios, S.R.L.</t>
  </si>
  <si>
    <t>Inversiones TROTTER, S.R.L</t>
  </si>
  <si>
    <t>Residencial el Molino 2da Etapa</t>
  </si>
  <si>
    <t>JPrez Constructora</t>
  </si>
  <si>
    <t>Residencial Esther II, III y IV</t>
  </si>
  <si>
    <t>MAXI-INMO, SRL</t>
  </si>
  <si>
    <t>Prado Alto de San Luis</t>
  </si>
  <si>
    <t>Nolinos Moronta, S.R.L.</t>
  </si>
  <si>
    <t>Peña Durán &amp; Asociados, S.R.L.</t>
  </si>
  <si>
    <t>Colinas del Río etapa III</t>
  </si>
  <si>
    <t>Balcones del Norte</t>
  </si>
  <si>
    <t>Sociedad Mam, S.R.L.</t>
  </si>
  <si>
    <t>T. Construye, S.R.L.</t>
  </si>
  <si>
    <t>Upland Investments, S.R.L.</t>
  </si>
  <si>
    <t>Residencial Vistas del Olimpo</t>
  </si>
  <si>
    <t>VIALBORAL, S.R.L.</t>
  </si>
  <si>
    <t>WOJO Investment, S.R.L.</t>
  </si>
  <si>
    <t>Residencial Palmare Caleta II</t>
  </si>
  <si>
    <t>Residencial Arrollo Alto II</t>
  </si>
  <si>
    <t>Residencial Don Marcelo Bani II</t>
  </si>
  <si>
    <t>Residencial las Cayenas, Etapa 8</t>
  </si>
  <si>
    <t>Residencial Marcelo Baní II</t>
  </si>
  <si>
    <t>RESIDENCIAL PALMARES DE CALETA III</t>
  </si>
  <si>
    <t>CIUDAD JUAN BOSCH RESIDENCIAL 1933</t>
  </si>
  <si>
    <t>PALMAS DE SAN PEDRO</t>
  </si>
  <si>
    <t>RESIDENCIAL FILADELFIA IX</t>
  </si>
  <si>
    <t>Residencial Ciudad Palmarejo</t>
  </si>
  <si>
    <t>31/5/20323</t>
  </si>
  <si>
    <t>31/2023</t>
  </si>
  <si>
    <t xml:space="preserve">Residencial Emilia </t>
  </si>
  <si>
    <t>Mivivienda Hato Nuevo, Lote 3</t>
  </si>
  <si>
    <t>hato Nuevo</t>
  </si>
  <si>
    <t>Residencial Prado Alto De San Luis II (VUC-0210)</t>
  </si>
  <si>
    <t>Soluciones Integrales a Desarrollos Inmobiliarios Dominicana, S.R.L</t>
  </si>
  <si>
    <t xml:space="preserve">Residencial Habitat Dos </t>
  </si>
  <si>
    <t xml:space="preserve">Residencial Terrazol I (VUC-0569) </t>
  </si>
  <si>
    <t>Grupo Inmobiliario Terrazas GIT, S.R.L</t>
  </si>
  <si>
    <t>Residencial Trezz I</t>
  </si>
  <si>
    <t>Resindencial Flor De Loto II</t>
  </si>
  <si>
    <t>Residencial Nae 2</t>
  </si>
  <si>
    <t>santo Domingo</t>
  </si>
  <si>
    <t>Peña Duran &amp; Asociados S.R.L</t>
  </si>
  <si>
    <t xml:space="preserve">Pravalta Residences </t>
  </si>
  <si>
    <t>Fiduciaria Popular S.A.</t>
  </si>
  <si>
    <t>Residencial Rivera Verde</t>
  </si>
  <si>
    <t>Lopez Vanderhorst Real Estate Investment, S.R.L.</t>
  </si>
  <si>
    <t>Residencial Palmas Del Norte</t>
  </si>
  <si>
    <t>Santo Domingo,Norte</t>
  </si>
  <si>
    <t>Construcciones PPG2022, S.R.L.</t>
  </si>
  <si>
    <t>DAF PARTNERS, S.A.</t>
  </si>
  <si>
    <t>Residencial Cerros Del Yaque Etapas I y II</t>
  </si>
  <si>
    <t xml:space="preserve"> La Barranquita </t>
  </si>
  <si>
    <t>BONILLA &amp; ASOCIADOS, S.R.L.</t>
  </si>
  <si>
    <t>Maestro De Bani, Familia Feliz</t>
  </si>
  <si>
    <t xml:space="preserve">Bani </t>
  </si>
  <si>
    <t>GRUPO MDLSL, S.R.L</t>
  </si>
  <si>
    <t xml:space="preserve">Residencial Las Mirandas </t>
  </si>
  <si>
    <t>UNIDADES CG21 RD, S.R.L.</t>
  </si>
  <si>
    <t>Residencial Veleros Del Este</t>
  </si>
  <si>
    <t>CELSO CABRERA &amp; ASOCIADOS, S.R.L.</t>
  </si>
  <si>
    <t>Residencial Alexander II</t>
  </si>
  <si>
    <t>88 (40 actualizados)</t>
  </si>
  <si>
    <t>Residencial Mountain View VUC-0285</t>
  </si>
  <si>
    <t>Valverde Mao</t>
  </si>
  <si>
    <t>Esperanza</t>
  </si>
  <si>
    <t>Urbanizaciones y Casa, S.R.L. (URBACASA)</t>
  </si>
  <si>
    <t>Fiducioanria Reservas, S.A.</t>
  </si>
  <si>
    <t>Residencial Martina Caribbean III</t>
  </si>
  <si>
    <t>INGENIERIA ASOCIADA (INGASA), S.R.L.</t>
  </si>
  <si>
    <t>Fiduciaria HTS, S.A.</t>
  </si>
  <si>
    <t xml:space="preserve">Quintas Palmeras </t>
  </si>
  <si>
    <t>624 (208 actualizados</t>
  </si>
  <si>
    <t>Atardecer Residence II VUC-0268</t>
  </si>
  <si>
    <t>GRUPO DAJOES, S.R.L</t>
  </si>
  <si>
    <t xml:space="preserve">Residencial Tavarez, Segunda etapa </t>
  </si>
  <si>
    <t>CONCRETERA TAVAREZ, S.R.L.</t>
  </si>
  <si>
    <t>Residencial Reserva Del Sol</t>
  </si>
  <si>
    <t>Ciudad Real Ecologica</t>
  </si>
  <si>
    <t>San Antonio De Guerra</t>
  </si>
  <si>
    <t>HARBOUR CIUDAD ECOLÓGICA, S.R.L.</t>
  </si>
  <si>
    <t>Fiducorp, S.A.</t>
  </si>
  <si>
    <t>Residencial Lolita II, Familia Feliz</t>
  </si>
  <si>
    <t>HAWORTH DOMINICANA, S.R.L.</t>
  </si>
  <si>
    <t>RESIDENCIAL JARDINES DEL ARROYO</t>
  </si>
  <si>
    <t>Constructora Bisono,S.A.</t>
  </si>
  <si>
    <t>RESIDENCIAL LP9-AMPLIACION II</t>
  </si>
  <si>
    <t>SOL DEL ESTE, CIUDAD JUAN BOSCH</t>
  </si>
  <si>
    <t>Rodela Construcciones (RODECO) S.R.L.</t>
  </si>
  <si>
    <t>RESIDENCIAL GABRIEL EDUARDO II</t>
  </si>
  <si>
    <t>Soluciones Cateja S.R.L.</t>
  </si>
  <si>
    <t>PASEO DEL OESTE I</t>
  </si>
  <si>
    <t>INVERSIONES CROAR, S.R.L.</t>
  </si>
  <si>
    <t xml:space="preserve">CRISFER PUNTA CANA, ETAPAS UNA Y DOS </t>
  </si>
  <si>
    <t xml:space="preserve">Punta Cana </t>
  </si>
  <si>
    <t>CRISFER INMOBILIARIA, S.A.</t>
  </si>
  <si>
    <t xml:space="preserve">RESIDENCIAL EL BONITO, FAMILIA FELIZ </t>
  </si>
  <si>
    <t>TRANS UNIDOS MJL, S.R.L.</t>
  </si>
  <si>
    <t>Fiduciaria Union Corporativa (FIDUNION) S.A.</t>
  </si>
  <si>
    <t>RESIDENCIAL SOPHIA ISABELLA II</t>
  </si>
  <si>
    <t>CONSTRUCTORA MORENO SANTOS, S.R.L.</t>
  </si>
  <si>
    <t>RESIDENCIAL COLINAS 5440</t>
  </si>
  <si>
    <t>SANCHEZ &amp; SANCHEZ, INGENIEROS Y ARQUITECTOS, S.R.L.</t>
  </si>
  <si>
    <t>RESIDENCIAL COLINAS DEL RÍO IV, V Y VI</t>
  </si>
  <si>
    <t>GRUPO BAK, S.R.L.</t>
  </si>
  <si>
    <t>304 (144 actualizadas)</t>
  </si>
  <si>
    <t>VIA FORELA 5</t>
  </si>
  <si>
    <t>RESIDENCIAL DON ANTONIO, FAMILIA FELIZ</t>
  </si>
  <si>
    <t xml:space="preserve">Nigua </t>
  </si>
  <si>
    <t>CONSTRUCTORA ALMABANI, S.R.L.</t>
  </si>
  <si>
    <t>RESIDENCIAL MARTO II, FAMILIA FELIZ</t>
  </si>
  <si>
    <t xml:space="preserve">Nagua </t>
  </si>
  <si>
    <t>CONSTRUCTORA GISOLIS, S.R.L.</t>
  </si>
  <si>
    <t>RESIDENCIAL PABLO MELLA IV</t>
  </si>
  <si>
    <t>CONSTRUCTORA BISONÓ, S.A</t>
  </si>
  <si>
    <t>ANTARES DEL ESTE (LOTE 9)</t>
  </si>
  <si>
    <t>INGENIERÍA ESTRELLA, S.R.L.</t>
  </si>
  <si>
    <t xml:space="preserve">EL SEMBRADOR  VIII, CIUDAD JUAN BOSCH </t>
  </si>
  <si>
    <t>CONSTRUCTORA BISONÓ, S.A.</t>
  </si>
  <si>
    <t>VILLAS DEL MAR CARIBE (ETAPA III)</t>
  </si>
  <si>
    <t>RESIDENCIAL LA CUMBRE, FAMILIA FELIZ (1RA ETAPA)</t>
  </si>
  <si>
    <t xml:space="preserve">Villa Altagracia </t>
  </si>
  <si>
    <t>INVERSIONES GIDEON 789, S.R.L.</t>
  </si>
  <si>
    <t xml:space="preserve">RESIDENCIAL PETROPOLIS </t>
  </si>
  <si>
    <t>CONSTRUCTORA VHB, S.R.L.</t>
  </si>
  <si>
    <t>RESIDENCIAL CAYENAS DEL ESTE, ETAPAS 3-26</t>
  </si>
  <si>
    <t>INVERSIONES MANUEL CABRERA, S.A.</t>
  </si>
  <si>
    <t>CIUDAD REAL ECOLOGICA</t>
  </si>
  <si>
    <t>RESIDENCIAL MANOGUAYABO 152</t>
  </si>
  <si>
    <t>RESIDENCIAL HAMACA II</t>
  </si>
  <si>
    <t>ING. MIGUEL ANGEL MORILLA GÓMEZ Y ASOCIADOS, S. R. L.</t>
  </si>
  <si>
    <t>RESIDENCIAL LP-11</t>
  </si>
  <si>
    <t>LOPEZ VANDERHORST REAL ESTATE INVESTMENT,S.R.L.</t>
  </si>
  <si>
    <t>FIDUCIARIA DOMINICANA FIDOM, S.A.</t>
  </si>
  <si>
    <t xml:space="preserve"> SKY BLUE RESIDENCES</t>
  </si>
  <si>
    <t>Juan dolio</t>
  </si>
  <si>
    <t>Q-TUN DEVELOPMENT &amp; GROUP, S.R.L.</t>
  </si>
  <si>
    <t>G MAT FIDUCIARIA, S.A.</t>
  </si>
  <si>
    <t xml:space="preserve">RESIDENCIAL PALMAS DE SAN PEDRO </t>
  </si>
  <si>
    <t>RIGHT CONSTRUCTION, S.R.L. (ETAPAS 1 Y 2) / SKYWATER, S.R.L. (ETAPAS 3 Y 4)</t>
  </si>
  <si>
    <t>FIDUCIARIA DAF PARTNERS, S.A.</t>
  </si>
  <si>
    <t>PRAVALTA RESIDENCES</t>
  </si>
  <si>
    <t>RIGHT CONSTRUCTION, S.R.L.</t>
  </si>
  <si>
    <t>RESIDENCIAL BRISAS DEL HATO (2DA ETAPA), F.F</t>
  </si>
  <si>
    <t>INMOBILIARIA RESERVAS, S.A.</t>
  </si>
  <si>
    <t>RESIDENCIAL VISTASOL SUR</t>
  </si>
  <si>
    <t>CONSTRUCTORA VISTASOL CVS, S.R.L.</t>
  </si>
  <si>
    <t>RESIDENCIAL BRISAS DEL PARQUE</t>
  </si>
  <si>
    <t>BRUNES INVESTMENTS, S.R.L.</t>
  </si>
  <si>
    <t>FIDUCIARIA UNIVERSAL, S.A.</t>
  </si>
  <si>
    <t>64(48 actualizadas)</t>
  </si>
  <si>
    <t>2//11/2023</t>
  </si>
  <si>
    <t>RESIDENCIAL JACAGUA B &amp; B</t>
  </si>
  <si>
    <t xml:space="preserve">santiago </t>
  </si>
  <si>
    <t>santiago</t>
  </si>
  <si>
    <t>RESIDENCIAL PRADERAS DEL NORTE, FAMILIA FELIZ</t>
  </si>
  <si>
    <t>santo domingo</t>
  </si>
  <si>
    <t>santo domingo, Oeste</t>
  </si>
  <si>
    <t>ALOGARY ENTERPRISE, S.R.L.</t>
  </si>
  <si>
    <t>FIDUCIARIA  RESERVAS, S.A.</t>
  </si>
  <si>
    <t xml:space="preserve">PRADERAS DEL JAYA, FAMILIA FELIZ </t>
  </si>
  <si>
    <t>duarte</t>
  </si>
  <si>
    <t xml:space="preserve">san francisco de macoris  </t>
  </si>
  <si>
    <t>HASIR CONSTRUCCIÓN, S.R.L.</t>
  </si>
  <si>
    <t>80 (72 actualizadas)</t>
  </si>
  <si>
    <t>RESIDENCIAL PRADO ALTO VILLA MELLA</t>
  </si>
  <si>
    <t xml:space="preserve">sato domingo </t>
  </si>
  <si>
    <t>santo domingo, Norte</t>
  </si>
  <si>
    <t>SOLUCIONES INTEGRALES A DESARROLLOS INMOBILIARIOS DOMINICANA, S.R.L.</t>
  </si>
  <si>
    <t>FIDUCIARIA LA NACIONAL,S.A.,</t>
  </si>
  <si>
    <t>RESIDENCIAL CAMINO VERDE, C.J.B, LOTE 09-27-01</t>
  </si>
  <si>
    <t xml:space="preserve">santo domingo, Este </t>
  </si>
  <si>
    <t>CONSTRUCTORA AG-KSI, S.R.L.</t>
  </si>
  <si>
    <t>SOCIEDAD FIDUCIARIA GLOBAL, S.A.</t>
  </si>
  <si>
    <t>1,264 (816 actualizadas)</t>
  </si>
  <si>
    <t>RESIDENCIAL MARIA LUCIA I</t>
  </si>
  <si>
    <t>JMLS DEVELOPMENTS</t>
  </si>
  <si>
    <t>FIDUCIARIA POLULAR, S.A.</t>
  </si>
  <si>
    <t>SERENITY RESIDENCE</t>
  </si>
  <si>
    <t>NOR-KASA DEVELOPMENTS &amp; CONSTRUCTIONS, S.R.L.</t>
  </si>
  <si>
    <t>3/10/20223</t>
  </si>
  <si>
    <t>CANAS DEL ESTE</t>
  </si>
  <si>
    <t xml:space="preserve">la altagracia </t>
  </si>
  <si>
    <t xml:space="preserve">higuey </t>
  </si>
  <si>
    <t>RESIDENCIAL ÓPALO 4 EL EDÉN, 1RA ETAPA</t>
  </si>
  <si>
    <t>CONDOMINIOS ÓPALO L2P, S.R.L.</t>
  </si>
  <si>
    <t>LOS TRES RÍOS, FAMILIA FELIZ</t>
  </si>
  <si>
    <t>APPI APLICACIONES DE PINTURAS, S.R.L.</t>
  </si>
  <si>
    <t>FIDUCIARIA IN COMMENDAM, S.A.</t>
  </si>
  <si>
    <t>ANNCO I</t>
  </si>
  <si>
    <t>CONSTRUCTORA MEPIME, S.R.L.</t>
  </si>
  <si>
    <t>RESIDENCIAL JARDINES DE LA COLONIA (3-4TA. ETAPA)</t>
  </si>
  <si>
    <t>CONSTRUCTORA RIO PLATA, S.R.L.</t>
  </si>
  <si>
    <t>224 (120 actualizadas)</t>
  </si>
  <si>
    <t>VALVAREZ RESIDENCES</t>
  </si>
  <si>
    <t>PEDRO MANUEL ÁLVAREZ MARTINEZ</t>
  </si>
  <si>
    <t>BOCA RESIDENCE, FAMILIA FELIZ</t>
  </si>
  <si>
    <t>CONSTRUCTORA MELO PANIAGUA (COMEPSA), S.R.L.</t>
  </si>
  <si>
    <t>RESIDENCIAL VISTASOL CENTRO</t>
  </si>
  <si>
    <t>EL SEMBRADOR IX-X C.J.B(LOTES 01-01-04 y 01-01-05</t>
  </si>
  <si>
    <t>VILLAS DEL CENTRO VII</t>
  </si>
  <si>
    <t>VENTAS E INVERSIONES, S.R.L.</t>
  </si>
  <si>
    <t>RESIDENCIAL HATO NUEVO IV, FAMILIA FELIZ</t>
  </si>
  <si>
    <t>1,008 (608 actualizadas)</t>
  </si>
  <si>
    <t>RESIDENCIAL BOSQUE DE AMATISTA II</t>
  </si>
  <si>
    <t>COLLECTION CONSTRUCTION S.R.L.</t>
  </si>
  <si>
    <t>CORALES DEL CARIBE ETAPA 2</t>
  </si>
  <si>
    <t>GRUPO LAURUS, S. R. L.</t>
  </si>
  <si>
    <t>FIDUCIARIA BHD, S.A.</t>
  </si>
  <si>
    <t>CORALES DEL CARIBE ETAPA 3</t>
  </si>
  <si>
    <t>RESIDENCIAL ACACIAS DUPLEX</t>
  </si>
  <si>
    <t>CONSTRUCTORA DERCO, S.R.L.</t>
  </si>
  <si>
    <t>RESIDENCIAL HORIZONTES</t>
  </si>
  <si>
    <t xml:space="preserve">san cristobal </t>
  </si>
  <si>
    <t>GODIAM BUSINESS GROUP, S.R.L.</t>
  </si>
  <si>
    <t>RESIDENCIAL BALCONES DE QUITA SUEÑO, FAMILIA FELIZ</t>
  </si>
  <si>
    <t>THOMAS &amp; LUTHJE CONSTRUCTORA E INVERSIONES, S.R.L.</t>
  </si>
  <si>
    <t>RESIDENCIAL A &amp; O II</t>
  </si>
  <si>
    <t>PROMOTORA A &amp; O, S.A.S.</t>
  </si>
  <si>
    <t>RESIDENCIAL LUZMAR</t>
  </si>
  <si>
    <t>INVERSIONES JCPIM, S.R.L.</t>
  </si>
  <si>
    <t>830 (535 actualizadas)</t>
  </si>
  <si>
    <t>GUATAPANAL GARDEN HILL, FAMILIA FELIZ</t>
  </si>
  <si>
    <t xml:space="preserve">valverde </t>
  </si>
  <si>
    <t xml:space="preserve">mao </t>
  </si>
  <si>
    <t>JDK CONSTRUCCIONES ORTEGA, S.R.L y CONTAGEO, S.R.L</t>
  </si>
  <si>
    <t xml:space="preserve">FIDUCIARIA RESERVAS, S.A. </t>
  </si>
  <si>
    <t>RESIDENCIAL COLINAS DEL BOSQUE</t>
  </si>
  <si>
    <t>CONSTRUCTORA ARENA FINA, S.R.L.</t>
  </si>
  <si>
    <t>FIDUCIARIA  ASOCIACIÓN POPULAR DE AHORROS Y PRÉSTAMOS (APAP), S.A.</t>
  </si>
  <si>
    <t>RESIDENCIAL CONSTRESA II</t>
  </si>
  <si>
    <t>RESANCO S.R.L.</t>
  </si>
  <si>
    <t xml:space="preserve">FIDUCORP, S.A. </t>
  </si>
  <si>
    <t>CONSTRUCTORA BISONÓ, S. A</t>
  </si>
  <si>
    <t>JUAN PABLO II-LOTE II</t>
  </si>
  <si>
    <t>CONSTRUCTORA BISONÓ, S. A.</t>
  </si>
  <si>
    <t>RESIDENCIAL EL MOLINO II</t>
  </si>
  <si>
    <t xml:space="preserve">la vega </t>
  </si>
  <si>
    <t>MORONTA RIVAS INMOBILIARIA, S.R.L.</t>
  </si>
  <si>
    <t>COMFORT SUITES</t>
  </si>
  <si>
    <t>GREENYARD INVESTMENTS, S.R.L.</t>
  </si>
  <si>
    <t>FIDUCIARIA LA NACIONAL, S.A.</t>
  </si>
  <si>
    <t>RESIDENCIAL GARDEN LIFE III</t>
  </si>
  <si>
    <t>BLUE DIAMOND CONSTRUCTION GROUP, S.R.L.</t>
  </si>
  <si>
    <t xml:space="preserve">FIDUCIARIA POPULAR, S.A. </t>
  </si>
  <si>
    <t>RESIDENCIAL REYNA ANACAONA</t>
  </si>
  <si>
    <t xml:space="preserve">san juan </t>
  </si>
  <si>
    <t>CONSTRUCTORA TERRAZUL, S.R.L.</t>
  </si>
  <si>
    <t xml:space="preserve">FIDUCIARIA LA NACIONAL, S.A. </t>
  </si>
  <si>
    <t>RESIDENCIAL SOL NACIENTE</t>
  </si>
  <si>
    <t xml:space="preserve">monte plata </t>
  </si>
  <si>
    <t>yamasa</t>
  </si>
  <si>
    <t>TOMAS MARTINEZ HEREDIA</t>
  </si>
  <si>
    <t>RESIDENCIAL  MARAVILLA, CIUDAD JUAN BOSCH, LOTE 07-31-01</t>
  </si>
  <si>
    <t>CONSORCIO PEQUEÑO BURGUES, S.R.L.</t>
  </si>
  <si>
    <t>RESIDENCIAL BOSQUE DE AMATISTA III</t>
  </si>
  <si>
    <t>COLLECTION CONSTRUCTION, S.R.L.</t>
  </si>
  <si>
    <t>FIDUCIARIA POPULAR,S.A.</t>
  </si>
  <si>
    <t>RESIDENCIAL RIVIERA VERDE</t>
  </si>
  <si>
    <t>RESIDENCIAL HARAS DEL BOSQUE, FAMILIA FELIZ</t>
  </si>
  <si>
    <t>CONSTRUCCIONES ESPECIALIZADOS CONES, S.R.L.</t>
  </si>
  <si>
    <t>FIDUCIARIA UNIÓN CORPORATIVO, FIDUNIÓN, S.A.</t>
  </si>
  <si>
    <t>RESIDENCIAL PALMERAS DEL NORTE</t>
  </si>
  <si>
    <t>INVERSIONES TAI, S.R.L.</t>
  </si>
  <si>
    <t>FIDUCIARIA DOMINICANA, FIDOM, S.A.</t>
  </si>
  <si>
    <t>RESIDENCIAL VILLA ORIENTAL</t>
  </si>
  <si>
    <t>JAM CONSTRUCCIONES, S.R.L.</t>
  </si>
  <si>
    <t>RESIDENCIAL DON YOYO</t>
  </si>
  <si>
    <t>CONSTRUCTORA SERINAR, S.R.L.</t>
  </si>
  <si>
    <t>RESIDENCIAL LAS ACACIAS I</t>
  </si>
  <si>
    <t>FIDUCIARIA RESERVAS, S.A.</t>
  </si>
  <si>
    <t>1,264 (680 actualizadas)</t>
  </si>
  <si>
    <t>RESIDENCIAL HATO MAYOR, FAMILIA FELIZ</t>
  </si>
  <si>
    <t>hato mayor</t>
  </si>
  <si>
    <t>GGBM INVESTMENTS, S.R.L.</t>
  </si>
  <si>
    <t>JARDINES DEL ARROYO</t>
  </si>
  <si>
    <t>CONSTRUCTORA BISONÓ, S.R.L.</t>
  </si>
  <si>
    <t>CORALES DEL CARIBE ETAPA 4</t>
  </si>
  <si>
    <t>31/6/2024</t>
  </si>
  <si>
    <t>PASEO DEL BOSQUE I</t>
  </si>
  <si>
    <t>SOLUCIONES ARQUITECTONICAS Y CONSTRUCCIONES, S.R.L. (SOLARC)</t>
  </si>
  <si>
    <t xml:space="preserve">RESIDENCIAL VISTA DEL LAGO, FAMILIA FELIZ </t>
  </si>
  <si>
    <t xml:space="preserve">bahoruco </t>
  </si>
  <si>
    <t xml:space="preserve">neiba </t>
  </si>
  <si>
    <t>PALMERAS DE COLONIA DOCTORES</t>
  </si>
  <si>
    <t>DREI H GROUP INMOBILIARIA, S.R.L.</t>
  </si>
  <si>
    <t>FIDUCIARIA POPULAR, S.A.</t>
  </si>
  <si>
    <t>RESIDENCIAL TERRAZOL II</t>
  </si>
  <si>
    <t>GRUPO INMOBILIARIO TERRAZAS GIT, S.R.L.</t>
  </si>
  <si>
    <t>TERRAZAS DEL ESTE 2</t>
  </si>
  <si>
    <t xml:space="preserve">La romana </t>
  </si>
  <si>
    <t xml:space="preserve">la romana </t>
  </si>
  <si>
    <t>higuey</t>
  </si>
  <si>
    <t xml:space="preserve">La altagracia </t>
  </si>
  <si>
    <t xml:space="preserve">FIDUCIARIA UNIVERSAL, S.A. </t>
  </si>
  <si>
    <t>RESIDENCIAL DON ANDRÉS III</t>
  </si>
  <si>
    <t>KATAMI, S.R.L.</t>
  </si>
  <si>
    <t>PASEO DEL ARROYO, FAMILIA FELIZ</t>
  </si>
  <si>
    <t>ARQ. JORGE MONTALVO &amp; ASOCIADOS (INGENIERIA &amp; ARQUITECTURA), S.R.L.</t>
  </si>
  <si>
    <t>KEILA VIII</t>
  </si>
  <si>
    <t>IRAKI CONSTRUYE, S.R.L.</t>
  </si>
  <si>
    <t>RESIDENCIAL VISTA HERMOSA</t>
  </si>
  <si>
    <t>CONSTRUCTORA VIZCAINO VASQUEZ, S. R. L.</t>
  </si>
  <si>
    <t>154 (101 actualizadas)</t>
  </si>
  <si>
    <t>RESIDENCIAL YOFISA LUCKY 7</t>
  </si>
  <si>
    <t>INMOBILIARIA YOFISA, E.I.R.L.</t>
  </si>
  <si>
    <t>CIUDAD ENMANUEL I</t>
  </si>
  <si>
    <t xml:space="preserve">najayo </t>
  </si>
  <si>
    <t>CONSTRUCTORA SÁNCHEZ LARA, S.R.L.</t>
  </si>
  <si>
    <t>ASOCIACIÓN POPULAR DE AHORROS Y PRÉSTAMOS (APAP)</t>
  </si>
  <si>
    <t>RESIDENCIAL MELISSA III</t>
  </si>
  <si>
    <t>CONSTRUCTORA E INMOBILIARIA CUSTODIO &amp; ASOCIADOS, S.R.L.</t>
  </si>
  <si>
    <t>RESIDENCIAL LP9-AMPLIACIÓN, ETAPA III</t>
  </si>
  <si>
    <t>LÓPEZ VANDERHORST PÉREZ REAL ESTATE INVESTMENT, S.R.L.</t>
  </si>
  <si>
    <t>CONSTRUCTORA PALAZUL, S.R.L.</t>
  </si>
  <si>
    <t>RESIDENCIAL POINCIANA</t>
  </si>
  <si>
    <t>HV URBANA, S.A.S.</t>
  </si>
  <si>
    <t xml:space="preserve">peravia </t>
  </si>
  <si>
    <t xml:space="preserve">bani </t>
  </si>
  <si>
    <t>HAMACA III</t>
  </si>
  <si>
    <t>ING. MIGUEL ANGEL MORILLA GOMEZ Y ASOCIADOS S.R.L.</t>
  </si>
  <si>
    <t>DOÑA ALBA III</t>
  </si>
  <si>
    <t>CONSTRUCTORA MHM S.R.L.</t>
  </si>
  <si>
    <t>RESIDENCIAL BOSQUE DE AMATISTA</t>
  </si>
  <si>
    <t>los alcarrizos</t>
  </si>
  <si>
    <t>LOMAS DE PUNTA CANA, FF</t>
  </si>
  <si>
    <t xml:space="preserve">veron-punta cana </t>
  </si>
  <si>
    <t>NORIEGABF CAPITAL, S.R.L.</t>
  </si>
  <si>
    <t>INVERSIONES TROTTER, S.R.L.</t>
  </si>
  <si>
    <t>NUEVAS ESPERANZAS BOCA CHICA, FAMILIA FELIZ (1RA ETAPA)</t>
  </si>
  <si>
    <t>INGENIERIA SHARP, S.R.L.</t>
  </si>
  <si>
    <t>NUEVAS ESPERANZAS BOCA CHICA, FAMILIA FELIZ (2DA ETAPA)</t>
  </si>
  <si>
    <t>RESIDENCIAL DOÑA LUZ I, FAMILIA FELIZ</t>
  </si>
  <si>
    <t xml:space="preserve">san antonio de guerra </t>
  </si>
  <si>
    <t>RVV INVESTMENT, S.R.L.</t>
  </si>
  <si>
    <t>PALMERA 8</t>
  </si>
  <si>
    <t>veron-higuey</t>
  </si>
  <si>
    <t>ALTHOS D´VECCANA, S.R.L.</t>
  </si>
  <si>
    <t>NUEVAS TERRAZAS VIII</t>
  </si>
  <si>
    <t>CBS DEVELOPMENTS, S. R. L.</t>
  </si>
  <si>
    <t>FIDUCIARIA IN COMMENDAM, S.A</t>
  </si>
  <si>
    <t>RESIDENCIAL LP-12, CIUDAD JUAN BOSCH</t>
  </si>
  <si>
    <t>SABANA DEL YAQUE, FAMILIA FELIZ</t>
  </si>
  <si>
    <t>CONSTRUCTORA FERNÁNDEZ CORONA, S.R.L.</t>
  </si>
  <si>
    <t xml:space="preserve">RESIDENCIAL MONSEÑOR NOUEL, 1ERA. ETAPA, FAMILIA FELIZ </t>
  </si>
  <si>
    <t xml:space="preserve">monseñor nouel </t>
  </si>
  <si>
    <t>bonao</t>
  </si>
  <si>
    <t>CONSTRUCTORA NUEVARENAS, S.R.L.</t>
  </si>
  <si>
    <t>HTS FIDUCIARIA, S.A.</t>
  </si>
  <si>
    <t>RESIDENCIAL GARDEN LIFE RESIDENCES AT BOCA CHICA</t>
  </si>
  <si>
    <t>TERRAZAS DE PANTOJA</t>
  </si>
  <si>
    <t>EVAN PAUL FORTUNA POLANCO, SALVADOR AMABLE IGLESIAS TRONCOSO Y MILVIO ROMÁN DE SOTO RIVERA</t>
  </si>
  <si>
    <t>GARDEN LIFE RESIDENCES AT BOCA CHICA</t>
  </si>
  <si>
    <t>CONSORCIO BDREX, S.A.S.</t>
  </si>
  <si>
    <t>PASEO DE LA ARBOLEDA</t>
  </si>
  <si>
    <t>RESIDENCIAL MONSEÑOR NOUEL, 1ERA. ETAPA, FAMILIA FELIZ</t>
  </si>
  <si>
    <t>CONSTRUCTORA NUEVARENAS, S.R.L</t>
  </si>
  <si>
    <t>HTS FIDUCIARIA, S.A</t>
  </si>
  <si>
    <t>MARIA LUCIA II</t>
  </si>
  <si>
    <t>JMLS DEVELOPMETS, S. R. L.</t>
  </si>
  <si>
    <t>MALLORCA VILLAGE</t>
  </si>
  <si>
    <t>CONSTRUCTORA EMPALME, S.R.L.</t>
  </si>
  <si>
    <t>RESIDENCIAL DON MARCELO BANÍ II (2DA Y 3RA ETAPA)</t>
  </si>
  <si>
    <t>GRUPO SERVINTA, S.R.L.</t>
  </si>
  <si>
    <t>RESIDENCIAL CAÑAVERAL DEL MAR, ETAPAS 3 Y 4</t>
  </si>
  <si>
    <t xml:space="preserve">Puerto plata </t>
  </si>
  <si>
    <t>MAÍRENI BOURNIGAL &amp; CO, S.R.L.</t>
  </si>
  <si>
    <t>FIDUCORP,S.A.</t>
  </si>
  <si>
    <t>CONSORCIO BDREX, S.R.L.</t>
  </si>
  <si>
    <t>PARQUE DE LAS COLINAS III, FAMILIA FELIZ</t>
  </si>
  <si>
    <t>ABODE DEVELOPMENT, S.R.L.</t>
  </si>
  <si>
    <t>LAS MARGARITAS</t>
  </si>
  <si>
    <t>RESIDENCIAL PRADERAS DEL YAQUE, FAMILIA FELIZ</t>
  </si>
  <si>
    <t>RIR INGENIERIA S.R.L.</t>
  </si>
  <si>
    <t>NOVA ALTEA</t>
  </si>
  <si>
    <t>CONSTRUCTORA VOLTERRA, S.R.L.</t>
  </si>
  <si>
    <t>RESIDENCIAL LAS LIRAS II, ETAPA III</t>
  </si>
  <si>
    <t>ANTONY PIMENTEL GRULLÓN</t>
  </si>
  <si>
    <t>FIDUCIARIA DOMINICANA, S.A.</t>
  </si>
  <si>
    <t>LA MARQUESA RESIDENCES II, CIUDAD JUAN BOSCH</t>
  </si>
  <si>
    <t>ARQ. JORGE MONTALVO &amp; ASOCIADOS, S.R.L.</t>
  </si>
  <si>
    <t>ASOCIACIÓN POPULAR DE AHORROS Y PRÉTAMOS (APAP)</t>
  </si>
  <si>
    <t>ARRECIFES DE LAS AMÉRICAS</t>
  </si>
  <si>
    <t>CBS DEVELOPMENTS, S.R.L.</t>
  </si>
  <si>
    <t>IN COMMENDAM, S.A.</t>
  </si>
  <si>
    <t>RESIDENCIAL LOLITA III ETAPA I, FAMILIA FELIZ</t>
  </si>
  <si>
    <t>RESIDENCIAL CONSTANZA MONTSERRAT</t>
  </si>
  <si>
    <t>INVERSIONES FRANGOYA, S.A.S.</t>
  </si>
  <si>
    <t>RESIDENCIAL KAIROS</t>
  </si>
  <si>
    <t>CASAS DE COLORES S.R.L.</t>
  </si>
  <si>
    <t>ASOCIACIÓN POPULAR DE AHORROS Y PRESTAMOS (APAP)</t>
  </si>
  <si>
    <t>RESIDENCIAL MELLA VERDE, FAMILIA FELIZ</t>
  </si>
  <si>
    <t>JOSÉ PENZO JR Y GEORGE JEAN AWAD KUSHNER</t>
  </si>
  <si>
    <t>RESIDENCIAL PASEO DE SAN ISIDRO</t>
  </si>
  <si>
    <t>R2V CONSTRUCTORA, S.R.L.</t>
  </si>
  <si>
    <t>RESIDENCIAL ANA CAPRI MARE II</t>
  </si>
  <si>
    <t xml:space="preserve">Fecha entrada </t>
  </si>
  <si>
    <t xml:space="preserve">Constructora </t>
  </si>
  <si>
    <t xml:space="preserve">Fiduciaria </t>
  </si>
  <si>
    <t xml:space="preserve">Compensacion </t>
  </si>
  <si>
    <t>Aprovado o no</t>
  </si>
  <si>
    <t>Residencial Palmares de la Caleta IV</t>
  </si>
  <si>
    <t>Fiduciaria Reservas,S.A.</t>
  </si>
  <si>
    <t xml:space="preserve">Residencial Doña Carmen </t>
  </si>
  <si>
    <t>Fiduciaria Populara S.A.</t>
  </si>
  <si>
    <t>Fiducorp,S.A.</t>
  </si>
  <si>
    <t xml:space="preserve">Residencial Prado Alto De San Luis II </t>
  </si>
  <si>
    <t xml:space="preserve">Residencial Terrazol I  </t>
  </si>
  <si>
    <t>Jam Construcciones, S.R.L.</t>
  </si>
  <si>
    <t>Peña Duran &amp; Asociados S.R.L.</t>
  </si>
  <si>
    <t>Pravalta Residence</t>
  </si>
  <si>
    <t xml:space="preserve">Residencial Mountain View </t>
  </si>
  <si>
    <t xml:space="preserve">Quintas Palmera </t>
  </si>
  <si>
    <t xml:space="preserve">Atardecer Residence II </t>
  </si>
  <si>
    <t>RESIDENCIAL LOLITA II, FAMILIA FELIZ</t>
  </si>
  <si>
    <t xml:space="preserve">sustituido </t>
  </si>
  <si>
    <t>226/11/2024</t>
  </si>
  <si>
    <t>RESIDENCIAL FLOR DE LIRA</t>
  </si>
  <si>
    <t>COLINAS DAVID ANTONIO VII</t>
  </si>
  <si>
    <t>JUSTINA CONSTRUCTORA-INMOBILIARIA, S.R.L.</t>
  </si>
  <si>
    <t>ASOCIACIÓN POPULAR DE AHORROS Y PRÉSTAMOS (APAP), S.A.</t>
  </si>
  <si>
    <t>240 (180 actualizadas)</t>
  </si>
  <si>
    <t>RESIDENCIAL CORALES DEL OESTE</t>
  </si>
  <si>
    <t xml:space="preserve">Los Alcarrizos </t>
  </si>
  <si>
    <t>MIND CORP DOMINICANA, S.R.L.</t>
  </si>
  <si>
    <t>FIDUCORP, SERVICIOS FIDUCIARIOS CORPORATIVOS S.A.</t>
  </si>
  <si>
    <t>Exclusion Bajo Costo Residencial Canazul</t>
  </si>
  <si>
    <t>RESIDENCIAL MANANTIAL DE LA COLINA II</t>
  </si>
  <si>
    <t>FIDUCIARIA LA NACIONAL,S.A.</t>
  </si>
  <si>
    <t>CIUDAD REAL ECOLÓGICA, FAMILIA FELIZ</t>
  </si>
  <si>
    <t>RESIDENCIAL SOPHIA ISABELLA III</t>
  </si>
  <si>
    <t>RESIDENCIAL VISTA DEL PRADO (ETAPA 2)</t>
  </si>
  <si>
    <t>PHLOX CONSULTING GROUP, S.R.L.</t>
  </si>
  <si>
    <t>184 (88 actualizados)</t>
  </si>
  <si>
    <t>RESIDENCIAL BIHACA</t>
  </si>
  <si>
    <t xml:space="preserve">Boca Chica </t>
  </si>
  <si>
    <t>ARQ. PABLO MELLA MORALES II, FAMILIA FELIZ</t>
  </si>
  <si>
    <t>1,544 (320 Actializdas)</t>
  </si>
  <si>
    <t>RESIDENCIAL ALTA RIVA THE CLIFFS</t>
  </si>
  <si>
    <t>RESIDENCIAL VISTAS DEL OESTE</t>
  </si>
  <si>
    <t>PEDREIRA, S.R.L.</t>
  </si>
  <si>
    <t>DOSALTA RESIDENCIAS</t>
  </si>
  <si>
    <t>CONSTRUCCIONES REYNOSO MIESES COREMI, S.R.L</t>
  </si>
  <si>
    <t>FIDUCORP, SERVICIOS FIDUCIARIOS CORPORATIVOS, S.A.</t>
  </si>
  <si>
    <t>VBC DOÑA LUZ I, FAMILIA FELIZ</t>
  </si>
  <si>
    <t>San Antonio de Guerra</t>
  </si>
  <si>
    <t>GOLDEN OAK RESIDENCES II</t>
  </si>
  <si>
    <t>BALTO GROUP, S.R.L.</t>
  </si>
  <si>
    <t>RESIDENCIAL GARDEN LIFE IV</t>
  </si>
  <si>
    <t>RESIDENCIAL LADERAS DEL NORTE, FAMILIA FELIZ</t>
  </si>
  <si>
    <t>FASA CONSTRUCTORES, S.R.L.</t>
  </si>
  <si>
    <t>RESIDENCIAL PASEO DEL SOL (ETAPAS IV y V)</t>
  </si>
  <si>
    <t>CORPORACION IRATXE, S.R.L</t>
  </si>
  <si>
    <t>608 (240 Actualizados)</t>
  </si>
  <si>
    <t>SAN JOSE</t>
  </si>
  <si>
    <t>FIDUCORP</t>
  </si>
  <si>
    <t>RESIDENCIAL LOLITA II</t>
  </si>
  <si>
    <t>Santo Domingo Oeste</t>
  </si>
  <si>
    <t>HAWORTH S.R.L.</t>
  </si>
  <si>
    <t>FIDUCIRIA RESERVAS,S.A</t>
  </si>
  <si>
    <t>RESIDENCIAL ISABEL IV</t>
  </si>
  <si>
    <t>CONSTRUMECH LZ, S.R.L.</t>
  </si>
  <si>
    <t>RESIDENCIAL GARDEN LIFE V</t>
  </si>
  <si>
    <t>RESIDENCIAL GARDEN LIFE VI</t>
  </si>
  <si>
    <t>RESIDENCIAL MONTEREAL</t>
  </si>
  <si>
    <t>INDUSTRIAS MONTEREAL, S.R.L.</t>
  </si>
  <si>
    <t>Aprobado o no</t>
  </si>
  <si>
    <t>sustittuido</t>
  </si>
  <si>
    <t>RESIDENCIAS GARDEN LIFE V</t>
  </si>
  <si>
    <t>RESIDENCIAS GARDEN LIFE VI</t>
  </si>
  <si>
    <t>RESIDENCIAL DOÑA CARMEN</t>
  </si>
  <si>
    <t>RESIDENCIAL CASA CORAL ETAPA 2-A</t>
  </si>
  <si>
    <t>CONSTRUCTORA OV, S.R.L.</t>
  </si>
  <si>
    <t>HATO NUEVO VI, FAMILIA FELIZ</t>
  </si>
  <si>
    <t>RESIDENCIAL DON MEMENDO, FAMILIA FELIZ</t>
  </si>
  <si>
    <t xml:space="preserve">La Romana </t>
  </si>
  <si>
    <t>INGENIERÍA SHARP, S.R.L.</t>
  </si>
  <si>
    <t>RESIDENCIAL MAGDA, FAMILIA FELIZ</t>
  </si>
  <si>
    <t xml:space="preserve">Monseñol Nouel </t>
  </si>
  <si>
    <t>CABACON SERVICIOS DE INGENIERIA, S.R.L.</t>
  </si>
  <si>
    <t>RESIDENCIAL SELENE VII</t>
  </si>
  <si>
    <t>Veron-Punta cana</t>
  </si>
  <si>
    <t>AMERICO ANTONIO LIZ PERALTA</t>
  </si>
  <si>
    <t>PALMAS DE LA ROMANA</t>
  </si>
  <si>
    <t>SKYWATER, S.R.L.</t>
  </si>
  <si>
    <t>TRUST &amp; PARTNERS, S.A.</t>
  </si>
  <si>
    <t>RESIDENCIAL SELENE VIII</t>
  </si>
  <si>
    <t>RESIDENCIAL VIA RESIDENCE I</t>
  </si>
  <si>
    <t>VIAMAR REAL ESTATE, S.A.S.</t>
  </si>
  <si>
    <t>VISTA DE LAS AMAPOLAS BY VERNI</t>
  </si>
  <si>
    <t xml:space="preserve">San Cristobal </t>
  </si>
  <si>
    <t>Villa Altagracia</t>
  </si>
  <si>
    <t>CONSTRUCTORA PÁEZ Y ASOCIADOS, S.R.L.</t>
  </si>
  <si>
    <t>RESIDENCIAL GABRIEL EDUARDO I</t>
  </si>
  <si>
    <t>SOLUCIONES CATEJA, S.R.L.</t>
  </si>
  <si>
    <t xml:space="preserve">PASEO LOS ALMENDROS </t>
  </si>
  <si>
    <t>RESIDENCIAL JESÚS PRIMERO</t>
  </si>
  <si>
    <t xml:space="preserve">Espaillat </t>
  </si>
  <si>
    <t xml:space="preserve">Moca </t>
  </si>
  <si>
    <t>CONSORCIO CRISNEL, S.R.L.</t>
  </si>
  <si>
    <t>RESIDENCIAL BÉLGICA XX, FAMILIA FELIZ</t>
  </si>
  <si>
    <t>INDUSTRIAS REYES ROCHA, S.R.L.</t>
  </si>
  <si>
    <t>GREEN RESIDENCE BY BLUE SKY</t>
  </si>
  <si>
    <t>BLUE SKY CONSTRUCTION, S.R.L.</t>
  </si>
  <si>
    <t>RESIDENCIAL GABRIEL EDUARDO III</t>
  </si>
  <si>
    <t>San pedro de macoris</t>
  </si>
  <si>
    <t>MARIPOSAS RESIDENCES</t>
  </si>
  <si>
    <t>GOMEZ, RODRIGUEZ &amp; MARTINEZ INGENIEROS CONSTRUCTORES, S.R.L.</t>
  </si>
  <si>
    <t>SINGULAR RESIDENCES CLUB, CIUDAD JUAN BOSCH (LOTE 01-01-07)</t>
  </si>
  <si>
    <t>PRADERA VERDE, S.R.L.</t>
  </si>
  <si>
    <t>VILLAS DEL ESTE</t>
  </si>
  <si>
    <t>CONSTRUCTORA E INMOBILIARIA CELIK, S.R.L.</t>
  </si>
  <si>
    <t>RESIDENCIAL CAMILA I</t>
  </si>
  <si>
    <t>CONSTRUCTORA KASON, S.R.L.</t>
  </si>
  <si>
    <t>PASEO DE LAS AMERICAS I</t>
  </si>
  <si>
    <t>PROYECTOS GENERALES RG, S.R.L.</t>
  </si>
  <si>
    <t>FIDUCAPITAL, S.A.</t>
  </si>
  <si>
    <t>RESIDENCIAL MAGDA, MI VIVIENDA</t>
  </si>
  <si>
    <t>VBC DOÑA LUZ I, MI VIVIENDA</t>
  </si>
  <si>
    <t>RESIDENCIAL BÉLGICA XX, MI VIVIENDA</t>
  </si>
  <si>
    <t>DON ROBERTO, MI VIVIENDA</t>
  </si>
  <si>
    <t>CONSTRUCTORA HATO NUEVO BBG, S.A.</t>
  </si>
  <si>
    <t>CIUDAD REAL ECOLÓGICA, MI VIVIENDA</t>
  </si>
  <si>
    <t>HATO NUEVO VI, MI VIVIENDA</t>
  </si>
  <si>
    <t>RESIDENCIAL DON MEMENDO ,MI VIVIENDA</t>
  </si>
  <si>
    <t>NEDÉN</t>
  </si>
  <si>
    <t>ANTONY PIMENTEL GRULLON</t>
  </si>
  <si>
    <t>362 (264 actualizados)</t>
  </si>
  <si>
    <t>RESIDENCIAL JG-XV</t>
  </si>
  <si>
    <t>NARCISO TAPIA ENCARNACIÓN</t>
  </si>
  <si>
    <t>RESIDENCIAL PALENCIA</t>
  </si>
  <si>
    <t>NOCATEE CONSTRUCTION, S.R.L.</t>
  </si>
  <si>
    <t>BRISAS DEL RÍO</t>
  </si>
  <si>
    <t>MINDCORP DOMINICANA, S.R.L.</t>
  </si>
  <si>
    <t>RESIDENCIAL LOLITA III ETAPA I, MI VIVIENDA</t>
  </si>
  <si>
    <t>LAS ACACIAS III, MI VIVIENDA</t>
  </si>
  <si>
    <t>OPUS SANTO DOMINGO</t>
  </si>
  <si>
    <t>CONSTRUCTORA VESTALIA S.R.L.</t>
  </si>
  <si>
    <t>FIDUCIARIA ASOCIACIÓN POPULAR DE AHORROS Y PRESTAMOS (APAP)</t>
  </si>
  <si>
    <t>983 (880 actualizados)</t>
  </si>
  <si>
    <t>RESIDENCIAL LAS MARIAS</t>
  </si>
  <si>
    <t>LOPEZ VANDERHORST PEREZ REAL ESTATE INVESTMENT, S.R.L.</t>
  </si>
  <si>
    <t>PARQUE DE LAS COLINAS III, MI VIVIENDA</t>
  </si>
  <si>
    <t>SAN JOSÉ, MI VIVIENDA</t>
  </si>
  <si>
    <t>587 (362 actualizados)</t>
  </si>
  <si>
    <t>STONE TOWER I, 2DA ETAPA</t>
  </si>
  <si>
    <t>DISEÑO Y ARTE CONSTRUCTIVO CON SISTEMA AVANZADO, S.R.L. (DYACCSA)</t>
  </si>
  <si>
    <t>RESIDENCIAL GUILLERMO ANTONIO VI</t>
  </si>
  <si>
    <t>Los Girasoles</t>
  </si>
  <si>
    <t>CONSTRUCTORA GLOBAL, S.R.L.</t>
  </si>
  <si>
    <t>168 (88 Actualizados)</t>
  </si>
  <si>
    <t>RESIDENCIAL VISTA MART I, MI VIVIENDA</t>
  </si>
  <si>
    <t xml:space="preserve">Azua </t>
  </si>
  <si>
    <t xml:space="preserve">RESIDENCIAL ALTOS DEL ESTE </t>
  </si>
  <si>
    <t>LÓPEZ VANDERHORST PEREZ REAL ESTATE INVESTMENT, S.R.L.</t>
  </si>
  <si>
    <t>CIUDAD REAL SAN LUIS, MI VIVIENDA</t>
  </si>
  <si>
    <t>BOCA RESIDENCE, MI VIVIENDA</t>
  </si>
  <si>
    <t>1,096 (840 actualizados)</t>
  </si>
  <si>
    <t>LADERAS DEL ESTE, MI VIVIENDA, ETAPAS 3 Y 4</t>
  </si>
  <si>
    <t>RESIDENCIAL LAS ACACIAS I, MI VIVIENDA, ETAPAS 1-7</t>
  </si>
  <si>
    <t>RESIDENCIAL LADERAS DEL NORTE, MI VIVIENDA</t>
  </si>
  <si>
    <t>EL SEMBRADOR IX-X CIUDAD JUAN BOSCH(LOTES 01-01-04 y 01-01-05), MI VIVIENDA</t>
  </si>
  <si>
    <t>GUATAPANAL GARDEN HILL, MI VIVIENDA</t>
  </si>
  <si>
    <t>Valverde</t>
  </si>
  <si>
    <t>Mao</t>
  </si>
  <si>
    <t>RESIDENCIAL LAS PALMERAS DEL NORTE</t>
  </si>
  <si>
    <t>RESIDENCIAL PRADO DE LA CAÑA</t>
  </si>
  <si>
    <t>RESIDENCIAL CANEY ORIENTAL</t>
  </si>
  <si>
    <t>LAS PRADERAS DE GETSEMANI V ETAPA, MI VIVIENDA</t>
  </si>
  <si>
    <t xml:space="preserve">San Francisco de Macoris </t>
  </si>
  <si>
    <t>M &amp; R, RENOVA GROUP, S.R.L.</t>
  </si>
  <si>
    <t xml:space="preserve">si se saca la exclusion </t>
  </si>
  <si>
    <t>BOCA RESIDENCE, PROGRAMA DE SUBSIDIO DE VIVIENDAS</t>
  </si>
  <si>
    <t>RESIDENCIAL JACAGUA B &amp; B,  PROGRAMA DE SUBSIDIO DE VIVIENDAS</t>
  </si>
  <si>
    <t>SABANA DEL YAQUE, PROGRAMA DE SUBSIDIO DE VIVIENDAS</t>
  </si>
  <si>
    <t>RESIDENCIAL BALCONES DE QUITA SUEÑO, PROGRAMA DE SUBSIDIO DE VIVIENDAS</t>
  </si>
  <si>
    <t xml:space="preserve">Haina </t>
  </si>
  <si>
    <t>RAMBLAS DE CHARLES DE GAULLE</t>
  </si>
  <si>
    <t>INVERSIONES 1X3, S.R.L.</t>
  </si>
  <si>
    <t>CIUDAD REAL ECOLÓGICA, PROGRAMA DE SUBSIDIO DE VIVIENDAS</t>
  </si>
  <si>
    <t>RESIDENCIAL JIREH, PROGRAMA DE SUBSIDIO DE VIVIENDAS</t>
  </si>
  <si>
    <t>FERMIN ABDIEL ESPINAL HIDALGO</t>
  </si>
  <si>
    <t>PRADERAS DEL JAYA, PROGRAMA DE SUBSIDIO DE VIVIENDAS</t>
  </si>
  <si>
    <t>80 (48 actualizados)</t>
  </si>
  <si>
    <t>RESIDENCIAL LAS COLINAS, PROGRAMA DE SUBSIDIO DE VIVIENDAS</t>
  </si>
  <si>
    <t>BIERZOSUR, S.R.L.</t>
  </si>
  <si>
    <t xml:space="preserve">Monte Plata </t>
  </si>
  <si>
    <t xml:space="preserve">Yamasa </t>
  </si>
  <si>
    <t>PALCOS DEL ARROYO</t>
  </si>
  <si>
    <t>CARLOS ABILIO FRANCO RAMA</t>
  </si>
  <si>
    <t>OASIS VILLA TAPIA</t>
  </si>
  <si>
    <t xml:space="preserve">Villa Tapia </t>
  </si>
  <si>
    <t>WELLNESS REAL STATE GROUP WREG, S.R.L.</t>
  </si>
  <si>
    <t>VILLAS DEL MAR CARIBE (ETAPA III), PROGRAMA DE SUBSIDIO DE VIVIENDAS</t>
  </si>
  <si>
    <t>RESIDENCIAL PABLO MELLA IV, PROGRAMA DE SUBSIDIO DE VIVIENDAS</t>
  </si>
  <si>
    <t>FIDUCIARIA ASOCIACIÓN POPULAR DE AHORROS Y PRESTAMOS (APAP), S.A.</t>
  </si>
  <si>
    <t>983 (880 Actualizadas)</t>
  </si>
  <si>
    <t>RES. PALMAS DEL NORTE</t>
  </si>
  <si>
    <t>PLATINIUM VII</t>
  </si>
  <si>
    <t>INFERGUZ, S.R.L.</t>
  </si>
  <si>
    <t>COLINAS DE SAN LUIS (COLINAS VII) PROGRAMA DE SUBSIDIO DE VIVIENDAS</t>
  </si>
  <si>
    <t>INVERSIONES PANIMIA, S. R. L.</t>
  </si>
  <si>
    <t>CIUDAD REAL SAN LUIS, PROGRAMA DE SUBSIDIO DE VIVIENDAS</t>
  </si>
  <si>
    <t>RESIDENCIAL FLOR DE LIRA, PROGRAMA DE SUBSIDIO DE VIVIENDAS</t>
  </si>
  <si>
    <t>EL SEMBRADOR IX-X CIUDAD JUAN BOSCH(LOTES 01-01-04 y 01-01-05), PROGRAMA DE SUBSIDIO DE VIVIENDAS</t>
  </si>
  <si>
    <t>LOPEZ VANDERHORST REAL ESTATE INVESTMENT, S.R.L.</t>
  </si>
  <si>
    <t>2,128 (816 Actualizadas)</t>
  </si>
  <si>
    <t>PABLO MELLA MORALES III</t>
  </si>
  <si>
    <t>RESIDENCIAL RIBERAS DE CUMAYASA-VILLA HERMOSA, PROGRAMA DE SUBSIDIO DE VIVIENDAS</t>
  </si>
  <si>
    <t>NEGOCIOS &amp; REPRESENTACIONES RABIENSA, S.A.</t>
  </si>
  <si>
    <t>400 (296 Actualizadas)</t>
  </si>
  <si>
    <t>RESIDENCIAL LAS MARÍA</t>
  </si>
  <si>
    <t>PROYECTOS RODRIGUEZ ESTEVEZ Y ASOCIADOS, SRL.</t>
  </si>
  <si>
    <t>HTS FIDUCIARIA ,S.A.</t>
  </si>
  <si>
    <t xml:space="preserve">Distrito Nacional </t>
  </si>
  <si>
    <t>RESIDENCIAL LUZMAR II</t>
  </si>
  <si>
    <t>RESIDENCIAL MARÍA VIRGEN</t>
  </si>
  <si>
    <t>AYALA LOPEZ CONSTRUCCIONES Y PROYECTOS, S.R.L.</t>
  </si>
  <si>
    <t xml:space="preserve">FIDUCIARIA LA NACIONAL , S.A. </t>
  </si>
  <si>
    <t xml:space="preserve"> DON CHIMBIN V</t>
  </si>
  <si>
    <t>ING. MIGUEL ANGEL MORILLA GOMEZ Y ASOCS., S.R.L.</t>
  </si>
  <si>
    <t>CIUDAD ALTOS DE LA RIVIERA, PROGRAMA DE SUBSIDIO DE VIVIENDAS</t>
  </si>
  <si>
    <t>ELISEO CRISTOPHER RAMIREZ</t>
  </si>
  <si>
    <t>1,220 (980 Actializadas)</t>
  </si>
  <si>
    <t>GARDEN LIFE RESIDENCES AT BOCA CHICA, 2DA ETAPA</t>
  </si>
  <si>
    <t>RESIDENCIAL VISTA SOL ESTE</t>
  </si>
  <si>
    <t>HARAS DEL BOSQUE (ETAPA 1), PROGRAMA DE SUBSIDIO DE VIVIENDAS</t>
  </si>
  <si>
    <t>EMBASSY GARDENS RESIDENCES</t>
  </si>
  <si>
    <t>ARQ. JORGE MONTALVO &amp; ASOCS. (INGENIERIA &amp; ARQUITECTURA) S.R.L.</t>
  </si>
  <si>
    <t>ASOCIACION POPULAR DE AHORROS Y PRESTAMOS (APAP)</t>
  </si>
  <si>
    <t>BRISAS DEL SUR, PROGRAMA DE SUBSIDIO DE VIVIENDAS</t>
  </si>
  <si>
    <t>SOUTHERN REALTY CORP, S.R.L.</t>
  </si>
  <si>
    <t>RESIDENCIAL PRADO ALTO DE SAN LUIS II</t>
  </si>
  <si>
    <t>208 (64 actualizados)</t>
  </si>
  <si>
    <t>RESIDENCIAL TAVAREZ (ETAPAS 3-4), PROGRAMA DE SUBSIDIO DE VIVIENDAS</t>
  </si>
  <si>
    <t>RESIDENCIAL ÓPALO 4 EL EDÉN 2, 3 y 4TA ETAPA</t>
  </si>
  <si>
    <t>RESIDENCIAL MANANTIAL DE LA COLINA III</t>
  </si>
  <si>
    <t>RESIDENCIAL PRADERAS DEL YAQUE, PROGRAMA DE SUBSIDIO DE VIVIENDAS</t>
  </si>
  <si>
    <t>HATO NUEVO VI, PROGRAMA DE SUBSIDIO DE VIVIENDAS</t>
  </si>
  <si>
    <t>FIDUCIARIA TRUST &amp; PARTNERS, S.A.</t>
  </si>
  <si>
    <t xml:space="preserve">San Pedro de Macoris </t>
  </si>
  <si>
    <t>ESCANIA 2</t>
  </si>
  <si>
    <t>GRUPO ROYAL GREY, S.R.L.</t>
  </si>
  <si>
    <t>RESIDENCIAL QUINTAS DON FELIX GIL</t>
  </si>
  <si>
    <t>RUIZ CASTRO BIENES RAICES Y CONSTRUCCION, S.R.L.</t>
  </si>
  <si>
    <t>2,387 (1,940 actualizados)</t>
  </si>
  <si>
    <t>AURORA RESIDENCES</t>
  </si>
  <si>
    <t>GENAO ESPINAL  CONSTRUCCIONES S.R.L.</t>
  </si>
  <si>
    <t>RESIDENCIAL JARDINES DEL PRADO I</t>
  </si>
  <si>
    <t>CASEY, S.R.L.</t>
  </si>
  <si>
    <t>68  (44 ACTUALIZADAS)</t>
  </si>
  <si>
    <t>RESIDENCIAL LOLITA III ETAPA II</t>
  </si>
  <si>
    <t>PALMAS DEL NORTE</t>
  </si>
  <si>
    <t>96 (48 actualizados)</t>
  </si>
  <si>
    <t>RESIDENCIAL CAÑAVERAL DEL MAR, ETAPA  4</t>
  </si>
  <si>
    <t xml:space="preserve">Puerto Plata </t>
  </si>
  <si>
    <t>Sosua</t>
  </si>
  <si>
    <t>PRADERA ALTA</t>
  </si>
  <si>
    <t>PRDSA, S.A.S.</t>
  </si>
  <si>
    <t>EL SEMBRADOR VIII, CJB, PROGRAMA DE SUBSIDIO DE VIVIENDAS</t>
  </si>
  <si>
    <t>EL SEMBRADOR VII, CJB, PROGRAMA DE SUBSIDIO DE VIVIENDAS</t>
  </si>
  <si>
    <t>RESIDENCIAL EMILIA, PROGRAMA DE SUBSIDIO DE VIVIENDAS</t>
  </si>
  <si>
    <t>DIEGO ERNESTO IX</t>
  </si>
  <si>
    <t>GRUPO PEGUERO CURIEL, S.R.L.</t>
  </si>
  <si>
    <t>RESIDENCIAL CAYENAS DEL ESTE, ETAPAS 3-4</t>
  </si>
  <si>
    <t>RESERVA DEL PRADO</t>
  </si>
  <si>
    <t>30/4//2026</t>
  </si>
  <si>
    <t>SUITES AT THE PARK</t>
  </si>
  <si>
    <t>RDLS DEVELOPERS GROUP, S.R.L.</t>
  </si>
  <si>
    <t>DON ROBERTO, PROGRAMA DE SUBSIDIO DE VIVIENDAS</t>
  </si>
  <si>
    <t>80 (32 Actualizados)</t>
  </si>
  <si>
    <t>GUATAPANAL GARDEN HILL, PROGRAMA DE SUBSIDIO DE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</si>
</sst>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RD$&quot;* #,##0.00_-;\-&quot;RD$&quot;* #,##0.00_-;_-&quot;RD$&quot;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&quot;$&quot;#,##0.00"/>
    <numFmt numFmtId="169" formatCode="_-[$$-409]* #,##0.00_ ;_-[$$-409]* \-#,##0.00\ ;_-[$$-409]* &quot;-&quot;??_ ;_-@_ "/>
    <numFmt numFmtId="170" formatCode="_-[$$-80A]* #,##0.00_-;\-[$$-80A]* #,##0.00_-;_-[$$-80A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5">
    <xf numFmtId="0" fontId="0" fillId="0" borderId="0" xfId="0"/>
    <xf numFmtId="165" fontId="0" fillId="0" borderId="0" xfId="1" applyNumberFormat="1" applyFont="1"/>
    <xf numFmtId="0" fontId="2" fillId="0" borderId="0" xfId="0" applyFont="1" applyAlignment="1">
      <alignment horizontal="center"/>
    </xf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1" applyNumberFormat="1" applyFont="1"/>
    <xf numFmtId="165" fontId="4" fillId="0" borderId="0" xfId="1" applyNumberFormat="1" applyFont="1"/>
    <xf numFmtId="0" fontId="3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166" fontId="0" fillId="0" borderId="1" xfId="1" applyNumberFormat="1" applyFont="1" applyBorder="1"/>
    <xf numFmtId="165" fontId="0" fillId="0" borderId="1" xfId="1" applyNumberFormat="1" applyFont="1" applyBorder="1"/>
    <xf numFmtId="167" fontId="0" fillId="0" borderId="0" xfId="2" applyNumberFormat="1" applyFont="1"/>
    <xf numFmtId="0" fontId="3" fillId="2" borderId="0" xfId="0" applyFont="1" applyFill="1"/>
    <xf numFmtId="0" fontId="3" fillId="2" borderId="1" xfId="0" applyFont="1" applyFill="1" applyBorder="1"/>
    <xf numFmtId="0" fontId="0" fillId="0" borderId="1" xfId="0" applyBorder="1"/>
    <xf numFmtId="167" fontId="2" fillId="0" borderId="0" xfId="2" applyNumberFormat="1" applyFont="1"/>
    <xf numFmtId="165" fontId="2" fillId="0" borderId="0" xfId="1" applyNumberFormat="1" applyFont="1"/>
    <xf numFmtId="165" fontId="3" fillId="2" borderId="1" xfId="0" applyNumberFormat="1" applyFont="1" applyFill="1" applyBorder="1"/>
    <xf numFmtId="0" fontId="3" fillId="2" borderId="3" xfId="0" applyFont="1" applyFill="1" applyBorder="1"/>
    <xf numFmtId="165" fontId="3" fillId="2" borderId="4" xfId="0" applyNumberFormat="1" applyFont="1" applyFill="1" applyBorder="1"/>
    <xf numFmtId="167" fontId="0" fillId="0" borderId="1" xfId="2" applyNumberFormat="1" applyFont="1" applyBorder="1" applyAlignment="1">
      <alignment horizontal="center"/>
    </xf>
    <xf numFmtId="9" fontId="3" fillId="2" borderId="4" xfId="2" applyFont="1" applyFill="1" applyBorder="1" applyAlignment="1">
      <alignment horizontal="center"/>
    </xf>
    <xf numFmtId="167" fontId="0" fillId="0" borderId="2" xfId="2" applyNumberFormat="1" applyFont="1" applyFill="1" applyBorder="1" applyAlignment="1">
      <alignment horizontal="center"/>
    </xf>
    <xf numFmtId="167" fontId="3" fillId="2" borderId="0" xfId="2" applyNumberFormat="1" applyFont="1" applyFill="1"/>
    <xf numFmtId="165" fontId="3" fillId="2" borderId="0" xfId="1" applyNumberFormat="1" applyFont="1" applyFill="1"/>
    <xf numFmtId="167" fontId="0" fillId="0" borderId="0" xfId="0" applyNumberFormat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167" fontId="0" fillId="0" borderId="1" xfId="2" applyNumberFormat="1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0" fillId="0" borderId="8" xfId="0" applyBorder="1" applyAlignment="1">
      <alignment horizontal="left"/>
    </xf>
    <xf numFmtId="167" fontId="0" fillId="0" borderId="9" xfId="2" applyNumberFormat="1" applyFont="1" applyBorder="1"/>
    <xf numFmtId="0" fontId="0" fillId="0" borderId="9" xfId="0" applyBorder="1"/>
    <xf numFmtId="0" fontId="0" fillId="0" borderId="10" xfId="0" applyBorder="1" applyAlignment="1">
      <alignment horizontal="left"/>
    </xf>
    <xf numFmtId="165" fontId="0" fillId="0" borderId="11" xfId="0" applyNumberFormat="1" applyBorder="1"/>
    <xf numFmtId="167" fontId="0" fillId="0" borderId="11" xfId="2" applyNumberFormat="1" applyFont="1" applyBorder="1"/>
    <xf numFmtId="0" fontId="3" fillId="2" borderId="11" xfId="0" applyFont="1" applyFill="1" applyBorder="1"/>
    <xf numFmtId="165" fontId="3" fillId="2" borderId="11" xfId="1" applyNumberFormat="1" applyFont="1" applyFill="1" applyBorder="1"/>
    <xf numFmtId="167" fontId="3" fillId="2" borderId="12" xfId="2" applyNumberFormat="1" applyFont="1" applyFill="1" applyBorder="1"/>
    <xf numFmtId="3" fontId="0" fillId="0" borderId="0" xfId="0" applyNumberFormat="1"/>
    <xf numFmtId="10" fontId="0" fillId="0" borderId="0" xfId="0" applyNumberForma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14" fontId="0" fillId="3" borderId="0" xfId="0" applyNumberFormat="1" applyFill="1" applyAlignment="1">
      <alignment horizontal="left"/>
    </xf>
    <xf numFmtId="165" fontId="4" fillId="3" borderId="0" xfId="1" applyNumberFormat="1" applyFont="1" applyFill="1"/>
    <xf numFmtId="165" fontId="0" fillId="3" borderId="0" xfId="1" applyNumberFormat="1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4" fillId="3" borderId="0" xfId="1" applyNumberFormat="1" applyFont="1" applyFill="1" applyAlignment="1">
      <alignment horizontal="center"/>
    </xf>
    <xf numFmtId="165" fontId="0" fillId="3" borderId="0" xfId="1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3" borderId="0" xfId="0" applyFill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164" fontId="0" fillId="0" borderId="0" xfId="4" applyFont="1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4" fontId="0" fillId="0" borderId="0" xfId="0" applyNumberFormat="1" applyAlignment="1">
      <alignment horizontal="right" wrapText="1"/>
    </xf>
    <xf numFmtId="165" fontId="4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65" fontId="5" fillId="0" borderId="0" xfId="1" applyNumberFormat="1" applyFont="1"/>
    <xf numFmtId="4" fontId="0" fillId="0" borderId="0" xfId="0" applyNumberFormat="1" applyAlignment="1">
      <alignment horizontal="right"/>
    </xf>
    <xf numFmtId="168" fontId="0" fillId="0" borderId="0" xfId="0" applyNumberFormat="1"/>
    <xf numFmtId="164" fontId="6" fillId="0" borderId="0" xfId="4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14" fontId="0" fillId="0" borderId="0" xfId="0" applyNumberFormat="1"/>
    <xf numFmtId="168" fontId="4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1" applyNumberFormat="1" applyFont="1"/>
    <xf numFmtId="168" fontId="0" fillId="0" borderId="0" xfId="0" applyNumberFormat="1" applyAlignment="1">
      <alignment horizontal="right"/>
    </xf>
    <xf numFmtId="168" fontId="0" fillId="0" borderId="0" xfId="0" applyNumberFormat="1" applyAlignment="1">
      <alignment horizontal="center"/>
    </xf>
    <xf numFmtId="164" fontId="8" fillId="0" borderId="0" xfId="4" applyFont="1" applyAlignment="1">
      <alignment horizontal="center"/>
    </xf>
    <xf numFmtId="169" fontId="0" fillId="0" borderId="0" xfId="0" applyNumberFormat="1"/>
    <xf numFmtId="168" fontId="5" fillId="0" borderId="0" xfId="0" applyNumberFormat="1" applyFont="1"/>
    <xf numFmtId="14" fontId="0" fillId="0" borderId="0" xfId="0" applyNumberFormat="1" applyAlignment="1">
      <alignment horizontal="right"/>
    </xf>
    <xf numFmtId="164" fontId="8" fillId="0" borderId="0" xfId="4" applyFont="1" applyFill="1" applyBorder="1" applyAlignment="1">
      <alignment horizontal="center"/>
    </xf>
    <xf numFmtId="164" fontId="0" fillId="0" borderId="0" xfId="4" applyFont="1" applyFill="1" applyBorder="1"/>
    <xf numFmtId="168" fontId="4" fillId="0" borderId="0" xfId="4" applyNumberFormat="1" applyFont="1"/>
    <xf numFmtId="168" fontId="8" fillId="0" borderId="0" xfId="4" applyNumberFormat="1" applyFont="1" applyAlignment="1">
      <alignment horizontal="right"/>
    </xf>
    <xf numFmtId="170" fontId="8" fillId="0" borderId="0" xfId="0" applyNumberFormat="1" applyFont="1" applyAlignment="1">
      <alignment horizontal="center"/>
    </xf>
    <xf numFmtId="0" fontId="0" fillId="0" borderId="13" xfId="0" applyBorder="1"/>
    <xf numFmtId="168" fontId="4" fillId="0" borderId="13" xfId="0" applyNumberFormat="1" applyFont="1" applyBorder="1"/>
    <xf numFmtId="168" fontId="4" fillId="0" borderId="0" xfId="4" applyNumberFormat="1" applyFont="1" applyFill="1" applyBorder="1"/>
    <xf numFmtId="168" fontId="8" fillId="0" borderId="0" xfId="4" applyNumberFormat="1" applyFont="1" applyFill="1" applyBorder="1" applyAlignment="1">
      <alignment horizontal="right"/>
    </xf>
    <xf numFmtId="0" fontId="0" fillId="0" borderId="14" xfId="0" applyBorder="1"/>
    <xf numFmtId="168" fontId="4" fillId="0" borderId="0" xfId="1" applyNumberFormat="1" applyFont="1" applyBorder="1"/>
    <xf numFmtId="0" fontId="3" fillId="4" borderId="15" xfId="0" applyFont="1" applyFill="1" applyBorder="1"/>
    <xf numFmtId="0" fontId="3" fillId="4" borderId="13" xfId="0" applyFont="1" applyFill="1" applyBorder="1"/>
    <xf numFmtId="0" fontId="3" fillId="4" borderId="16" xfId="0" applyFont="1" applyFill="1" applyBorder="1"/>
    <xf numFmtId="0" fontId="3" fillId="4" borderId="13" xfId="0" applyFont="1" applyFill="1" applyBorder="1" applyAlignment="1">
      <alignment vertical="center"/>
    </xf>
    <xf numFmtId="164" fontId="3" fillId="4" borderId="13" xfId="4" applyFont="1" applyFill="1" applyBorder="1"/>
    <xf numFmtId="0" fontId="0" fillId="0" borderId="17" xfId="0" applyBorder="1"/>
    <xf numFmtId="164" fontId="4" fillId="0" borderId="0" xfId="4" applyFont="1"/>
    <xf numFmtId="3" fontId="0" fillId="0" borderId="0" xfId="0" applyNumberFormat="1" applyAlignment="1">
      <alignment horizontal="right"/>
    </xf>
    <xf numFmtId="164" fontId="9" fillId="4" borderId="13" xfId="4" applyFont="1" applyFill="1" applyBorder="1"/>
    <xf numFmtId="0" fontId="1" fillId="0" borderId="0" xfId="4" applyNumberFormat="1" applyFont="1"/>
    <xf numFmtId="164" fontId="5" fillId="0" borderId="0" xfId="4" applyFont="1"/>
    <xf numFmtId="0" fontId="5" fillId="0" borderId="0" xfId="4" applyNumberFormat="1" applyFont="1"/>
    <xf numFmtId="0" fontId="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vertical="center"/>
    </xf>
    <xf numFmtId="3" fontId="5" fillId="0" borderId="0" xfId="0" applyNumberFormat="1" applyFont="1"/>
    <xf numFmtId="0" fontId="0" fillId="5" borderId="0" xfId="0" applyFill="1"/>
    <xf numFmtId="14" fontId="0" fillId="0" borderId="0" xfId="0" applyNumberFormat="1" applyAlignment="1">
      <alignment horizontal="center"/>
    </xf>
    <xf numFmtId="164" fontId="4" fillId="0" borderId="0" xfId="4" applyFont="1" applyAlignment="1">
      <alignment horizontal="right"/>
    </xf>
    <xf numFmtId="2" fontId="0" fillId="0" borderId="0" xfId="0" applyNumberFormat="1"/>
    <xf numFmtId="0" fontId="3" fillId="4" borderId="18" xfId="0" applyFont="1" applyFill="1" applyBorder="1"/>
    <xf numFmtId="0" fontId="3" fillId="4" borderId="19" xfId="0" applyFont="1" applyFill="1" applyBorder="1" applyAlignment="1">
      <alignment vertical="center"/>
    </xf>
    <xf numFmtId="0" fontId="3" fillId="4" borderId="19" xfId="0" applyFont="1" applyFill="1" applyBorder="1"/>
    <xf numFmtId="164" fontId="4" fillId="4" borderId="19" xfId="4" applyFont="1" applyFill="1" applyBorder="1"/>
    <xf numFmtId="164" fontId="3" fillId="4" borderId="19" xfId="4" applyFont="1" applyFill="1" applyBorder="1"/>
    <xf numFmtId="0" fontId="3" fillId="4" borderId="20" xfId="0" applyFont="1" applyFill="1" applyBorder="1"/>
    <xf numFmtId="3" fontId="5" fillId="0" borderId="0" xfId="0" applyNumberFormat="1" applyFont="1" applyAlignment="1">
      <alignment horizontal="right"/>
    </xf>
    <xf numFmtId="0" fontId="5" fillId="0" borderId="0" xfId="4" applyNumberFormat="1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4" applyNumberFormat="1" applyFont="1" applyAlignment="1">
      <alignment horizontal="right"/>
    </xf>
    <xf numFmtId="0" fontId="5" fillId="0" borderId="15" xfId="0" applyFont="1" applyFill="1" applyBorder="1" applyAlignment="1">
      <alignment horizontal="center" vertical="center"/>
    </xf>
    <xf numFmtId="14" fontId="5" fillId="0" borderId="13" xfId="0" applyNumberFormat="1" applyFont="1" applyFill="1" applyBorder="1" applyAlignment="1">
      <alignment horizontal="right" vertical="center"/>
    </xf>
    <xf numFmtId="14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right" vertical="center"/>
    </xf>
    <xf numFmtId="164" fontId="5" fillId="0" borderId="13" xfId="4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4" fontId="1" fillId="0" borderId="0" xfId="4" applyFont="1"/>
  </cellXfs>
  <cellStyles count="5">
    <cellStyle name="Currency 2" xfId="3" xr:uid="{D2513E15-3C72-4DD0-AC87-2DD9423FE779}"/>
    <cellStyle name="Millares" xfId="1" builtinId="3"/>
    <cellStyle name="Moneda" xfId="4" builtinId="4"/>
    <cellStyle name="Normal" xfId="0" builtinId="0"/>
    <cellStyle name="Porcentaje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numFmt numFmtId="19" formatCode="d/m/yyyy"/>
    </dxf>
    <dxf>
      <numFmt numFmtId="19" formatCode="d/m/yyyy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alignment horizontal="general" vertical="bottom" textRotation="0" wrapText="0" indent="0" justifyLastLine="0" shrinkToFit="0" readingOrder="0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[LISTADO GENERAL DE FIDEICOMISO ACTUALIZADO 2026 (3).xlsx]Graficos y tablas!PivotTable1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chemeClr val="accent1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3.1662269129287615E-2"/>
              <c:y val="-8.4014012625867995E-2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1.0554089709762533E-2"/>
              <c:y val="-4.9786081556069971E-2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2.9903254177660543E-2"/>
              <c:y val="-5.2897711653324228E-2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0"/>
              <c:y val="0.14718328873330194"/>
            </c:manualLayout>
          </c:layout>
          <c:spPr>
            <a:solidFill>
              <a:schemeClr val="bg1"/>
            </a:solidFill>
            <a:ln>
              <a:solidFill>
                <a:schemeClr val="accent1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3.1662269129287664E-2"/>
              <c:y val="-9.3348902917631277E-3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2.4626209322779244E-2"/>
              <c:y val="0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3.3421284080914625E-2"/>
              <c:y val="0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4.0457343887423169E-2"/>
              <c:y val="-3.4227931069798032E-2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3.518029903254178E-2"/>
              <c:y val="-1.5558150486271889E-2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layout>
            <c:manualLayout>
              <c:x val="-3.6939313984168866E-2"/>
              <c:y val="-3.1116300972543662E-3"/>
            </c:manualLayout>
          </c:layout>
          <c:spPr>
            <a:solidFill>
              <a:schemeClr val="bg1"/>
            </a:solidFill>
            <a:ln w="28575">
              <a:solidFill>
                <a:schemeClr val="accent2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D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1.7944861113996634E-2"/>
          <c:y val="5.8434943164973718E-2"/>
          <c:w val="0.95327446865975529"/>
          <c:h val="0.770494494374809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y tablas'!$B$3</c:f>
              <c:strCache>
                <c:ptCount val="1"/>
                <c:pt idx="0">
                  <c:v>Proyectos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E5-4C46-9559-F84F90C11724}"/>
              </c:ext>
            </c:extLst>
          </c:dPt>
          <c:dLbls>
            <c:dLbl>
              <c:idx val="2"/>
              <c:layout>
                <c:manualLayout>
                  <c:x val="0"/>
                  <c:y val="0.147183288733301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5-4C46-9559-F84F90C11724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tablas'!$A$4:$A$13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'Graficos y tablas'!$B$4:$B$13</c:f>
              <c:numCache>
                <c:formatCode>_(* #,##0_);_(* \(#,##0\);_(* "-"??_);_(@_)</c:formatCode>
                <c:ptCount val="9"/>
                <c:pt idx="0">
                  <c:v>9</c:v>
                </c:pt>
                <c:pt idx="1">
                  <c:v>22</c:v>
                </c:pt>
                <c:pt idx="2">
                  <c:v>23</c:v>
                </c:pt>
                <c:pt idx="3">
                  <c:v>39</c:v>
                </c:pt>
                <c:pt idx="4">
                  <c:v>50</c:v>
                </c:pt>
                <c:pt idx="5">
                  <c:v>61</c:v>
                </c:pt>
                <c:pt idx="6">
                  <c:v>87</c:v>
                </c:pt>
                <c:pt idx="7">
                  <c:v>76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5-4C46-9559-F84F90C11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68586575"/>
        <c:axId val="783639663"/>
      </c:barChart>
      <c:lineChart>
        <c:grouping val="stacked"/>
        <c:varyColors val="0"/>
        <c:ser>
          <c:idx val="1"/>
          <c:order val="1"/>
          <c:tx>
            <c:strRef>
              <c:f>'Graficos y tablas'!$C$3</c:f>
              <c:strCache>
                <c:ptCount val="1"/>
                <c:pt idx="0">
                  <c:v>Unidades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E5-4C46-9559-F84F90C11724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E5-4C46-9559-F84F90C11724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E5-4C46-9559-F84F90C11724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E5-4C46-9559-F84F90C11724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E5-4C46-9559-F84F90C1172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E5-4C46-9559-F84F90C11724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E5-4C46-9559-F84F90C11724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E5-4C46-9559-F84F90C11724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E5-4C46-9559-F84F90C11724}"/>
              </c:ext>
            </c:extLst>
          </c:dPt>
          <c:dLbls>
            <c:dLbl>
              <c:idx val="0"/>
              <c:layout>
                <c:manualLayout>
                  <c:x val="-3.1662269129287615E-2"/>
                  <c:y val="-8.4014012625867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5-4C46-9559-F84F90C11724}"/>
                </c:ext>
              </c:extLst>
            </c:dLbl>
            <c:dLbl>
              <c:idx val="1"/>
              <c:layout>
                <c:manualLayout>
                  <c:x val="-1.0554089709762533E-2"/>
                  <c:y val="-4.9786081556069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5-4C46-9559-F84F90C11724}"/>
                </c:ext>
              </c:extLst>
            </c:dLbl>
            <c:dLbl>
              <c:idx val="2"/>
              <c:layout>
                <c:manualLayout>
                  <c:x val="-2.9903254177660543E-2"/>
                  <c:y val="-5.2897711653324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5-4C46-9559-F84F90C11724}"/>
                </c:ext>
              </c:extLst>
            </c:dLbl>
            <c:dLbl>
              <c:idx val="3"/>
              <c:layout>
                <c:manualLayout>
                  <c:x val="-3.1662269129287664E-2"/>
                  <c:y val="-9.33489029176312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5-4C46-9559-F84F90C11724}"/>
                </c:ext>
              </c:extLst>
            </c:dLbl>
            <c:dLbl>
              <c:idx val="4"/>
              <c:layout>
                <c:manualLayout>
                  <c:x val="-2.462620932277924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5-4C46-9559-F84F90C11724}"/>
                </c:ext>
              </c:extLst>
            </c:dLbl>
            <c:dLbl>
              <c:idx val="5"/>
              <c:layout>
                <c:manualLayout>
                  <c:x val="-3.34212840809146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5-4C46-9559-F84F90C11724}"/>
                </c:ext>
              </c:extLst>
            </c:dLbl>
            <c:dLbl>
              <c:idx val="6"/>
              <c:layout>
                <c:manualLayout>
                  <c:x val="-4.0457343887423169E-2"/>
                  <c:y val="-3.422793106979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5-4C46-9559-F84F90C11724}"/>
                </c:ext>
              </c:extLst>
            </c:dLbl>
            <c:dLbl>
              <c:idx val="7"/>
              <c:layout>
                <c:manualLayout>
                  <c:x val="-3.518029903254178E-2"/>
                  <c:y val="-1.5558150486271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5-4C46-9559-F84F90C11724}"/>
                </c:ext>
              </c:extLst>
            </c:dLbl>
            <c:dLbl>
              <c:idx val="8"/>
              <c:layout>
                <c:manualLayout>
                  <c:x val="-3.6939313984168866E-2"/>
                  <c:y val="-3.11163009725436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5-4C46-9559-F84F90C11724}"/>
                </c:ext>
              </c:extLst>
            </c:dLbl>
            <c:spPr>
              <a:solidFill>
                <a:schemeClr val="bg1"/>
              </a:solidFill>
              <a:ln w="28575">
                <a:solidFill>
                  <a:schemeClr val="accent2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tablas'!$A$4:$A$13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strCache>
            </c:strRef>
          </c:cat>
          <c:val>
            <c:numRef>
              <c:f>'Graficos y tablas'!$C$4:$C$13</c:f>
              <c:numCache>
                <c:formatCode>_(* #,##0_);_(* \(#,##0\);_(* "-"??_);_(@_)</c:formatCode>
                <c:ptCount val="9"/>
                <c:pt idx="0">
                  <c:v>1018</c:v>
                </c:pt>
                <c:pt idx="1">
                  <c:v>3620</c:v>
                </c:pt>
                <c:pt idx="2">
                  <c:v>3103</c:v>
                </c:pt>
                <c:pt idx="3">
                  <c:v>21718</c:v>
                </c:pt>
                <c:pt idx="4">
                  <c:v>22525</c:v>
                </c:pt>
                <c:pt idx="5">
                  <c:v>23825</c:v>
                </c:pt>
                <c:pt idx="6">
                  <c:v>24944</c:v>
                </c:pt>
                <c:pt idx="7">
                  <c:v>14105</c:v>
                </c:pt>
                <c:pt idx="8">
                  <c:v>12840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5-4C46-9559-F84F90C11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286415"/>
        <c:axId val="783641743"/>
      </c:lineChart>
      <c:catAx>
        <c:axId val="56858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83639663"/>
        <c:crosses val="autoZero"/>
        <c:auto val="1"/>
        <c:lblAlgn val="ctr"/>
        <c:lblOffset val="100"/>
        <c:noMultiLvlLbl val="0"/>
      </c:catAx>
      <c:valAx>
        <c:axId val="783639663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8586575"/>
        <c:crosses val="autoZero"/>
        <c:crossBetween val="between"/>
      </c:valAx>
      <c:valAx>
        <c:axId val="783641743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05286415"/>
        <c:crosses val="max"/>
        <c:crossBetween val="between"/>
      </c:valAx>
      <c:catAx>
        <c:axId val="805286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3641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6376013684305303E-2"/>
          <c:y val="0.2195179080437353"/>
          <c:w val="0.15428361692255488"/>
          <c:h val="0.175121806842744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2571750</xdr:colOff>
      <xdr:row>2</xdr:row>
      <xdr:rowOff>38100</xdr:rowOff>
    </xdr:from>
    <xdr:to>
      <xdr:col>15</xdr:col>
      <xdr:colOff>1485900</xdr:colOff>
      <xdr:row>14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C6EF55-28D1-4BDE-8BCB-BCD877B19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esther_peralta_mived_gob_do/Documents/Fideicomiso%20(1)/OFICIOS/FIDEICOMISO/FIDEICOMISOS%202024/RES.%20SOL%20NACIENTE,%20VUC1342-23/VALOR%20DE%20COMP.%20RES.%20SOL%20NACIENTE.xlsx" TargetMode="External"/><Relationship Id="rId2" Type="http://schemas.openxmlformats.org/officeDocument/2006/relationships/externalLinkPath" Target="https://invird-my.sharepoint.com/personal/esther_peralta_mived_gob_do/Documents/Fideicomiso%20(1)/OFICIOS/FIDEICOMISO/FIDEICOMISOS%202024/RES.%20SOL%20NACIENTE,%20VUC1342-23/VALOR%20DE%20COMP.%20RES.%20SOL%20NACIENTE.xlsx" TargetMode="External"/><Relationship Id="rId1" Type="http://schemas.openxmlformats.org/officeDocument/2006/relationships/externalLinkPath" Target="/personal/esther_peralta_mived_gob_do/Documents/Fideicomiso%20(1)/OFICIOS/FIDEICOMISO/FIDEICOMISOS%202024/RES.%20SOL%20NACIENTE,%20VUC1342-23/VALOR%20DE%20COMP.%20RES.%20SOL%20NAC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A TIPO COMPENSACION (2)"/>
      <sheetName val="Hoja2"/>
      <sheetName val="Hoja1"/>
    </sheetNames>
    <sheetDataSet>
      <sheetData sheetId="0">
        <row r="21">
          <cell r="E21">
            <v>48</v>
          </cell>
          <cell r="J21">
            <v>243449.36564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 Isabel" refreshedDate="44334.980644444448" createdVersion="6" refreshedVersion="6" minRefreshableVersion="3" recordCount="403" xr:uid="{8A5745F2-9952-489C-9D2B-E780C0372513}">
  <cacheSource type="worksheet">
    <worksheetSource ref="A1:K411" sheet="Completo"/>
  </cacheSource>
  <cacheFields count="8">
    <cacheField name="Año" numFmtId="0">
      <sharedItems containsSemiMixedTypes="0" containsString="0" containsNumber="1" containsInteger="1" minValue="2013" maxValue="2021" count="9">
        <n v="2013"/>
        <n v="2014"/>
        <n v="2015"/>
        <n v="2016"/>
        <n v="2017"/>
        <n v="2018"/>
        <n v="2019"/>
        <n v="2020"/>
        <n v="2021"/>
      </sharedItems>
    </cacheField>
    <cacheField name="Proyecto" numFmtId="0">
      <sharedItems/>
    </cacheField>
    <cacheField name="Provincia" numFmtId="0">
      <sharedItems count="25">
        <s v="Santo Domingo"/>
        <s v="San Pedro de Macorís"/>
        <s v="La Romana"/>
        <s v="Santiago"/>
        <s v="San Juan"/>
        <s v="Sánchez Ramírez"/>
        <s v="La Altagracia"/>
        <s v="San Cristóbal"/>
        <s v="Hermanas Mirabal"/>
        <s v="Maria Trinidad Sanchez"/>
        <s v="Monseñor Nouel"/>
        <s v="Samana"/>
        <s v="Azua"/>
        <s v="La Vega"/>
        <s v="Distrito Nacional"/>
        <s v="Duarte"/>
        <s v="Peravia "/>
        <s v="Espaillat"/>
        <s v="Puerto Plata"/>
        <s v="Barahona"/>
        <s v="Ciudad Juan Bosch, Santo Domingo" u="1"/>
        <s v="San Francisco de Macoris" u="1"/>
        <s v="Sanchez Ramirez" u="1"/>
        <s v="Puero" u="1"/>
        <s v="Santo Domingo " u="1"/>
      </sharedItems>
    </cacheField>
    <cacheField name="Municipio" numFmtId="0">
      <sharedItems containsNonDate="0" containsString="0" containsBlank="1"/>
    </cacheField>
    <cacheField name="Constructora" numFmtId="0">
      <sharedItems/>
    </cacheField>
    <cacheField name="Fiduciaria" numFmtId="0">
      <sharedItems containsBlank="1"/>
    </cacheField>
    <cacheField name="Unidades" numFmtId="0">
      <sharedItems containsSemiMixedTypes="0" containsString="0" containsNumber="1" containsInteger="1" minValue="8" maxValue="12002"/>
    </cacheField>
    <cacheField name="Compensación" numFmtId="165">
      <sharedItems containsSemiMixedTypes="0" containsString="0" containsNumber="1" minValue="921040.24" maxValue="1172286738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3">
  <r>
    <x v="0"/>
    <s v="Colinas del Viento, Lote H1"/>
    <x v="0"/>
    <m/>
    <s v="Grupo Bak, S.R.L."/>
    <m/>
    <n v="24"/>
    <n v="3785672.64"/>
  </r>
  <r>
    <x v="0"/>
    <s v="Residencial Altos del Higuamo"/>
    <x v="1"/>
    <m/>
    <s v="Cemex Dominicana"/>
    <m/>
    <n v="186"/>
    <n v="34150467"/>
  </r>
  <r>
    <x v="0"/>
    <s v="Residencial del Norte (Etapa C)"/>
    <x v="0"/>
    <m/>
    <s v="Tecnoamérica"/>
    <m/>
    <n v="56"/>
    <n v="10465573.279999999"/>
  </r>
  <r>
    <x v="0"/>
    <s v="Residencial Esther"/>
    <x v="0"/>
    <m/>
    <s v="Constructora Bisonó, S.A."/>
    <m/>
    <n v="112"/>
    <n v="18094760.559999999"/>
  </r>
  <r>
    <x v="0"/>
    <s v="Residencial María Josefina I"/>
    <x v="0"/>
    <m/>
    <s v="Crisfer Inmobiliaria, S.A."/>
    <m/>
    <n v="96"/>
    <n v="16795411.199999999"/>
  </r>
  <r>
    <x v="0"/>
    <s v="Residencial Michelle Marie"/>
    <x v="0"/>
    <m/>
    <s v="Crisfer Inmobiliaria, S.A."/>
    <m/>
    <n v="96"/>
    <n v="20730929.280000001"/>
  </r>
  <r>
    <x v="0"/>
    <s v="Residencial Palmera Oriental, 1era Etapa"/>
    <x v="0"/>
    <m/>
    <s v="Inversiones Manuel Cabrera, S.A."/>
    <m/>
    <n v="160"/>
    <n v="32300326.879999999"/>
  </r>
  <r>
    <x v="0"/>
    <s v="Residencial Vistas del Arroyo II, 1era Etapa"/>
    <x v="0"/>
    <m/>
    <s v="Greincor"/>
    <m/>
    <n v="128"/>
    <n v="16926067.199999999"/>
  </r>
  <r>
    <x v="0"/>
    <s v="Residencial Vistas del Arroyo II, 2da Etapa"/>
    <x v="0"/>
    <m/>
    <s v="Greincor"/>
    <m/>
    <n v="160"/>
    <n v="21404011.199999999"/>
  </r>
  <r>
    <x v="1"/>
    <s v="Aparta-Eco 24 Residencial Los Carlos Etapa II"/>
    <x v="2"/>
    <m/>
    <s v="Dr. Village, S.R.L."/>
    <m/>
    <n v="24"/>
    <n v="4762726.5599999996"/>
  </r>
  <r>
    <x v="1"/>
    <s v="Las Bienaventuranzas (Lado Norte)"/>
    <x v="0"/>
    <m/>
    <s v="Constructora Bisonó, S.A."/>
    <m/>
    <n v="1196"/>
    <n v="135675373.31999999"/>
  </r>
  <r>
    <x v="1"/>
    <s v="Las Bienaventuranzas (Lado Sur)"/>
    <x v="0"/>
    <m/>
    <s v="Constructora Bisonó, S.A."/>
    <m/>
    <n v="726"/>
    <n v="81475452.060000002"/>
  </r>
  <r>
    <x v="1"/>
    <s v="Residencial Allegro I"/>
    <x v="3"/>
    <m/>
    <s v="Arconim Constructora, S.A."/>
    <m/>
    <n v="76"/>
    <n v="11891710.539999999"/>
  </r>
  <r>
    <x v="1"/>
    <s v="Residencial Allegro I, Etapa III"/>
    <x v="3"/>
    <m/>
    <s v="Arconim Constructora, S.A."/>
    <m/>
    <n v="100"/>
    <n v="16348798.720000001"/>
  </r>
  <r>
    <x v="1"/>
    <s v="Residencial Allegro I, Etapa IV"/>
    <x v="3"/>
    <m/>
    <s v="Arconim Constructora, S.A."/>
    <m/>
    <n v="64"/>
    <n v="10390847.199999999"/>
  </r>
  <r>
    <x v="1"/>
    <s v="Residencial Allegro II, Etapa I"/>
    <x v="3"/>
    <m/>
    <s v="Arconim Constructora, S.A."/>
    <m/>
    <n v="72"/>
    <n v="11018832.08"/>
  </r>
  <r>
    <x v="1"/>
    <s v="Residencial Aqua de las Colinas 2, Etapa I"/>
    <x v="0"/>
    <m/>
    <s v="Audo Import, S.R.L."/>
    <m/>
    <n v="40"/>
    <n v="6789289.2000000002"/>
  </r>
  <r>
    <x v="1"/>
    <s v="Residencial Carmil 6"/>
    <x v="0"/>
    <m/>
    <s v="Nat Arquitectos, S.R.L."/>
    <m/>
    <n v="40"/>
    <n v="7717486.4000000004"/>
  </r>
  <r>
    <x v="1"/>
    <s v="Residencial Colinas del Río, Etapa I"/>
    <x v="0"/>
    <m/>
    <s v="Constructora OV, S.R.L."/>
    <m/>
    <n v="80"/>
    <n v="12355181.6"/>
  </r>
  <r>
    <x v="1"/>
    <s v="Residencial Colinas del Viento, Etapa II"/>
    <x v="0"/>
    <m/>
    <s v="Grupo Bak, S.R.L."/>
    <m/>
    <n v="124"/>
    <n v="24739632.379999999"/>
  </r>
  <r>
    <x v="1"/>
    <s v="Residencial Michelle Marie II"/>
    <x v="0"/>
    <m/>
    <s v="Crisfer Inmobiliaria, S.A."/>
    <m/>
    <n v="36"/>
    <n v="8162131.2000000002"/>
  </r>
  <r>
    <x v="1"/>
    <s v="Residencial NCS Residence I"/>
    <x v="0"/>
    <m/>
    <s v="NCS Constructora"/>
    <m/>
    <n v="28"/>
    <n v="5038253.08"/>
  </r>
  <r>
    <x v="1"/>
    <s v="Residencial Palmera Oriental II"/>
    <x v="0"/>
    <m/>
    <s v="Inversiones Manuel Cabrera, S.A."/>
    <m/>
    <n v="160"/>
    <n v="31530473.760000002"/>
  </r>
  <r>
    <x v="1"/>
    <s v="Residencial Palmera Oriental III"/>
    <x v="0"/>
    <m/>
    <s v="Inversiones Manuel Cabrera, S.A."/>
    <m/>
    <n v="160"/>
    <n v="31766394.239999998"/>
  </r>
  <r>
    <x v="1"/>
    <s v="Residencial San Jerónimo II"/>
    <x v="0"/>
    <m/>
    <s v="Domínguez Michelén &amp; Asociados, S.R.L."/>
    <m/>
    <n v="16"/>
    <n v="2777333.12"/>
  </r>
  <r>
    <x v="1"/>
    <s v="Residencial Sarah de los Angeles"/>
    <x v="4"/>
    <m/>
    <s v="Constructora Rofi, S.R.L."/>
    <m/>
    <n v="248"/>
    <n v="40524785.68"/>
  </r>
  <r>
    <x v="1"/>
    <s v="Residencial Serenity "/>
    <x v="0"/>
    <m/>
    <s v="Arconim Constructora, S.A."/>
    <m/>
    <n v="74"/>
    <n v="11770730.619999999"/>
  </r>
  <r>
    <x v="1"/>
    <s v="Residencial Serenity II"/>
    <x v="0"/>
    <m/>
    <s v="Arconim Constructora, S.A."/>
    <m/>
    <n v="64"/>
    <n v="5298924.59"/>
  </r>
  <r>
    <x v="1"/>
    <s v="Residencial Villas del Centro II"/>
    <x v="0"/>
    <m/>
    <s v="Construcciones, Diseños, Ventas e Inversiones, S.R.L."/>
    <m/>
    <n v="40"/>
    <n v="5182779.5999999996"/>
  </r>
  <r>
    <x v="1"/>
    <s v="Residencial Villas del Centro III"/>
    <x v="0"/>
    <m/>
    <s v="Ventas e Inversiones, S.R.L."/>
    <m/>
    <n v="90"/>
    <n v="12363240.6"/>
  </r>
  <r>
    <x v="1"/>
    <s v="Urbanización Brisas del Coral"/>
    <x v="5"/>
    <m/>
    <s v="Grupo Coral, S.R.L."/>
    <m/>
    <n v="162"/>
    <n v="30456481.5"/>
  </r>
  <r>
    <x v="2"/>
    <s v="Ciudad Juan Bosch, Etapa 1-A, Lote 3, Categoría-B"/>
    <x v="0"/>
    <m/>
    <s v="Consorcio Futuro"/>
    <m/>
    <n v="456"/>
    <n v="63859474.960000001"/>
  </r>
  <r>
    <x v="2"/>
    <s v="Residencial Allegro I, Etapa IX"/>
    <x v="3"/>
    <m/>
    <s v="Arconim Constructora, S.A."/>
    <m/>
    <n v="32"/>
    <n v="4504464.72"/>
  </r>
  <r>
    <x v="2"/>
    <s v="Residencial Allegro I, Etapa VI"/>
    <x v="3"/>
    <m/>
    <s v="Arconim Constructora, S.A."/>
    <m/>
    <n v="136"/>
    <n v="15888437.439999999"/>
  </r>
  <r>
    <x v="2"/>
    <s v="Residencial Allegro I, Etapa VII"/>
    <x v="3"/>
    <m/>
    <s v="Arconim Constructora, S.A."/>
    <m/>
    <n v="116"/>
    <n v="18314624.16"/>
  </r>
  <r>
    <x v="2"/>
    <s v="Residencial Allegro I, Etapa VIII"/>
    <x v="3"/>
    <m/>
    <s v="Arconim Constructora, S.A."/>
    <m/>
    <n v="64"/>
    <n v="10505537.6"/>
  </r>
  <r>
    <x v="2"/>
    <s v="Residencial Allegro I, Etapa X"/>
    <x v="3"/>
    <m/>
    <s v="Arconim Constructora, S.A."/>
    <m/>
    <n v="116"/>
    <n v="16632880.76"/>
  </r>
  <r>
    <x v="2"/>
    <s v="Residencial Allegro I, Etapa XI"/>
    <x v="3"/>
    <m/>
    <s v="Arconim Constructora, S.A."/>
    <m/>
    <n v="64"/>
    <n v="10687102.720000001"/>
  </r>
  <r>
    <x v="2"/>
    <s v="Residencial Allegro I, Etapa XII"/>
    <x v="3"/>
    <m/>
    <s v="Arconim Constructora, S.A."/>
    <m/>
    <n v="68"/>
    <n v="10881961.720000001"/>
  </r>
  <r>
    <x v="2"/>
    <s v="Residencial Allegro I, Etapa XIII"/>
    <x v="3"/>
    <m/>
    <s v="Arconim Constructora, S.A."/>
    <m/>
    <n v="16"/>
    <n v="2126702"/>
  </r>
  <r>
    <x v="2"/>
    <s v="Residencial Allegro III, Etapa I"/>
    <x v="0"/>
    <m/>
    <s v="Arconim Constructora, S.A."/>
    <m/>
    <n v="66"/>
    <n v="7888137.9199999999"/>
  </r>
  <r>
    <x v="2"/>
    <s v="Residencial Allegro III, Etapa II"/>
    <x v="0"/>
    <m/>
    <s v="Arconim Constructora, S.A."/>
    <m/>
    <n v="50"/>
    <n v="5757309.6399999997"/>
  </r>
  <r>
    <x v="2"/>
    <s v="Residencial Aqua de las Colinas 4"/>
    <x v="0"/>
    <m/>
    <s v="Grupo Marfa, S.R.L."/>
    <m/>
    <n v="32"/>
    <n v="5959207.6799999997"/>
  </r>
  <r>
    <x v="2"/>
    <s v="Residencial Aqua de las Colinas III"/>
    <x v="0"/>
    <m/>
    <s v="Jprez Constructora, S.R.L."/>
    <m/>
    <n v="56"/>
    <n v="9818305.4399999995"/>
  </r>
  <r>
    <x v="2"/>
    <s v="Residencial Colinas de Gurabo"/>
    <x v="3"/>
    <m/>
    <s v="Greincor"/>
    <m/>
    <n v="288"/>
    <n v="43749057.600000001"/>
  </r>
  <r>
    <x v="2"/>
    <s v="Residencial Colinas de La Riviera"/>
    <x v="0"/>
    <m/>
    <s v="Autovias Degaudenzi, S.R.L."/>
    <m/>
    <n v="40"/>
    <n v="6421558.8399999999"/>
  </r>
  <r>
    <x v="2"/>
    <s v="Residencial Garden City"/>
    <x v="0"/>
    <m/>
    <s v="Constructora Sufe, S.R.L."/>
    <m/>
    <n v="460"/>
    <n v="83266201.099999994"/>
  </r>
  <r>
    <x v="2"/>
    <s v="Residencial Las Cayenas, Etapa I"/>
    <x v="6"/>
    <m/>
    <s v="KG Constructora"/>
    <m/>
    <n v="384"/>
    <n v="61505745.119999997"/>
  </r>
  <r>
    <x v="2"/>
    <s v="Residencial Los Maestros de Haina, 2da. Etapa"/>
    <x v="7"/>
    <m/>
    <s v="Grupo MDLSL, S.R.L."/>
    <m/>
    <n v="96"/>
    <n v="16242129.6"/>
  </r>
  <r>
    <x v="2"/>
    <s v="Residencial Palmera Oriental II, Etapa IV"/>
    <x v="0"/>
    <m/>
    <s v="Inversiones Manuel Cabrera, S.A."/>
    <m/>
    <n v="184"/>
    <n v="37256618.159999996"/>
  </r>
  <r>
    <x v="2"/>
    <s v="Residencial Palmera Oriental II, Etapa V"/>
    <x v="0"/>
    <m/>
    <s v="Inversiones Manuel Cabrera, S.A."/>
    <m/>
    <n v="184"/>
    <n v="37191185.920000002"/>
  </r>
  <r>
    <x v="2"/>
    <s v="Residencial Palmera Oriental II, Etapa VI"/>
    <x v="0"/>
    <m/>
    <s v="Inversiones Manuel Cabrera, S.A."/>
    <m/>
    <n v="128"/>
    <n v="26293080.32"/>
  </r>
  <r>
    <x v="2"/>
    <s v="Residencial París"/>
    <x v="8"/>
    <m/>
    <s v="Constructora Figueroa y Asociados, S.R.L"/>
    <m/>
    <n v="27"/>
    <n v="3761547.96"/>
  </r>
  <r>
    <x v="2"/>
    <s v="Residencial Serenity III"/>
    <x v="0"/>
    <m/>
    <s v="Arconim Constructora, S.A."/>
    <m/>
    <n v="40"/>
    <n v="7050134"/>
  </r>
  <r>
    <x v="3"/>
    <s v="Ciudad Juan Bosch Lote 05-20-01 Etapas I"/>
    <x v="0"/>
    <m/>
    <s v="Ingenieria Estrella, S.R.L."/>
    <s v=" Fiduciaria Reservas, S.A"/>
    <n v="224"/>
    <n v="34002936.049999997"/>
  </r>
  <r>
    <x v="3"/>
    <s v="Ciudad Juan Bosch Lote 05-20-01 Etapas II"/>
    <x v="0"/>
    <m/>
    <s v="Ingenieria Estrella, S.R.L."/>
    <s v=" Fiduciaria Reservas, S.A"/>
    <n v="304"/>
    <n v="43541273.18"/>
  </r>
  <r>
    <x v="3"/>
    <s v="Ciudad Juan Bosch Lote 08-22-01"/>
    <x v="0"/>
    <m/>
    <s v="Constructora Bisonó, S.A."/>
    <s v="Fiducorp. S. A."/>
    <n v="12002"/>
    <n v="170594295.80999997"/>
  </r>
  <r>
    <x v="3"/>
    <s v="Ciudad Juan Bosch Lote 09"/>
    <x v="0"/>
    <m/>
    <s v="Ingenieria Estrella, S.R.L."/>
    <s v=" Fiduciaria Reservas, S.A"/>
    <n v="1184"/>
    <n v="182788547.79000002"/>
  </r>
  <r>
    <x v="3"/>
    <s v="Condominio David Antonio IV                    "/>
    <x v="0"/>
    <m/>
    <s v="Justina Constructora Inmobiliaria, S.R.L."/>
    <s v="Fiduciaria Popular, S.A."/>
    <n v="20"/>
    <n v="4173580.77"/>
  </r>
  <r>
    <x v="3"/>
    <s v="Condominio David Antonio V                   "/>
    <x v="0"/>
    <m/>
    <s v="Justina Constructora Inmobiliaria, S.R.L."/>
    <s v="Fiduciaria Popular, S.A."/>
    <n v="20"/>
    <n v="3406596.31"/>
  </r>
  <r>
    <x v="3"/>
    <s v="Gabriela Residences"/>
    <x v="9"/>
    <m/>
    <s v="Promotora Jimenez Yapor, S.R.L. "/>
    <s v=" Fiduciaria Reservas, S.A"/>
    <n v="112"/>
    <n v="14078219.319999998"/>
  </r>
  <r>
    <x v="3"/>
    <s v="Gabriela Residences Cabrera"/>
    <x v="9"/>
    <m/>
    <s v="Promotora Jimenez Yapor, S.R.L."/>
    <s v=" Fiduciaria Reservas, S.A"/>
    <n v="64"/>
    <n v="10585520.48"/>
  </r>
  <r>
    <x v="3"/>
    <s v="Gabriela Residences II"/>
    <x v="9"/>
    <m/>
    <s v="Promotora Jimenez Yapor, S.R.L."/>
    <s v=" Fiduciaria Reservas, S.A"/>
    <n v="32"/>
    <n v="5676389.5999999996"/>
  </r>
  <r>
    <x v="3"/>
    <s v="Residencial Alegro II Etapa II"/>
    <x v="3"/>
    <m/>
    <s v="Arconim Constructora, S.A."/>
    <s v="Fiduciaria BHD, S.A. "/>
    <n v="64"/>
    <n v="6895535.7000000002"/>
  </r>
  <r>
    <x v="3"/>
    <s v="Residencial Alexander-II"/>
    <x v="2"/>
    <m/>
    <s v="Constructora Río Soco, S.R.L."/>
    <s v="Fiduciaria La Nacional, S.A"/>
    <n v="88"/>
    <n v="15635154.4"/>
  </r>
  <r>
    <x v="3"/>
    <s v="Residencial Allegro, Ciudad Juan Bosch, Lote 03-09-02"/>
    <x v="0"/>
    <m/>
    <s v="Arconim Constructora, S.A."/>
    <s v=" Fiduciaria Reservas, S.A"/>
    <n v="272"/>
    <n v="30453327.449999996"/>
  </r>
  <r>
    <x v="3"/>
    <s v="Residencial Aromas del Parque"/>
    <x v="3"/>
    <m/>
    <s v="Constructora JAC, S.R.L."/>
    <s v="Fiduciaria BHD, S.A. "/>
    <n v="96"/>
    <n v="13761542.219999999"/>
  </r>
  <r>
    <x v="3"/>
    <s v="Residencial Brisas del Parque"/>
    <x v="0"/>
    <m/>
    <s v="Brunes Investments, S.R.L."/>
    <s v="Fiduciaria Universal, S.A."/>
    <n v="64"/>
    <n v="11191943.92"/>
  </r>
  <r>
    <x v="3"/>
    <s v="Residencial Colinas de Dios"/>
    <x v="0"/>
    <m/>
    <s v="Inversiones Vascos, S.R.L."/>
    <s v="Fiduciaria Popular, S.A. "/>
    <n v="36"/>
    <n v="7216582.04"/>
  </r>
  <r>
    <x v="3"/>
    <s v="Residencial Colinas del Sol"/>
    <x v="0"/>
    <m/>
    <s v="For-Casa Promotora Inmobiliaria, S.R.L."/>
    <s v=" Fiduciaria Reservas, S.A"/>
    <n v="40"/>
    <n v="5298924.59"/>
  </r>
  <r>
    <x v="3"/>
    <s v="Residencial Crisfer XV, Lote 01-07-30-02"/>
    <x v="0"/>
    <m/>
    <s v="Crisfer Inmobiliaria, S.A."/>
    <s v="Fiduciaria Universal, S.A. "/>
    <n v="240"/>
    <n v="34421622.549999997"/>
  </r>
  <r>
    <x v="3"/>
    <s v="Residencial Doña Andrea I"/>
    <x v="0"/>
    <m/>
    <s v="Inversiones Nelion, S.R.L."/>
    <s v=" Fiduciaria Reservas, S.A"/>
    <n v="32"/>
    <n v="5978900.2400000002"/>
  </r>
  <r>
    <x v="3"/>
    <s v="Residencial Elem I"/>
    <x v="0"/>
    <m/>
    <s v="Carlos Emilio Espinal Toribio"/>
    <s v="Fiduciaria BHD, S.A. "/>
    <n v="8"/>
    <n v="1539722.67"/>
  </r>
  <r>
    <x v="3"/>
    <s v="Residencial Filadelfia IV- Segunda Etapa"/>
    <x v="0"/>
    <m/>
    <s v="Inversiones Trotter, S.R.L."/>
    <s v="Fiduciaria Reservas, S.A"/>
    <n v="72"/>
    <n v="13074350.040000001"/>
  </r>
  <r>
    <x v="3"/>
    <s v="Residencial Juviar I"/>
    <x v="8"/>
    <m/>
    <s v="Irkus Ingenieria, S.R.L."/>
    <s v=" Fiduciaria Reservas, S.A"/>
    <n v="96"/>
    <n v="16722037.799999999"/>
  </r>
  <r>
    <x v="3"/>
    <s v="Residencial La Gaviota, Ciudad Juan Bosch, Lote- 08-23-01"/>
    <x v="0"/>
    <m/>
    <s v="Consorcio Antillano"/>
    <s v=" Fiduciaria Reservas, S.A"/>
    <n v="480"/>
    <n v="62738013.960000001"/>
  </r>
  <r>
    <x v="3"/>
    <s v="Residencial La Mujer, Ciudad Juan Bosch, Lote 03-09-03 "/>
    <x v="0"/>
    <m/>
    <s v="Consorcio JBC"/>
    <m/>
    <n v="232"/>
    <n v="40844642.380000003"/>
  </r>
  <r>
    <x v="3"/>
    <s v="Residencial Las Caobas"/>
    <x v="1"/>
    <m/>
    <s v="AIO Ingenieria y Construcciones, S.R.L."/>
    <s v=" Fiduciaria Reservas, S.A"/>
    <n v="120"/>
    <n v="25328508.899999999"/>
  </r>
  <r>
    <x v="3"/>
    <s v="Residencial Las Palmeras-1era Etapa"/>
    <x v="10"/>
    <m/>
    <s v="Constructora Laugama, S.R.L."/>
    <s v=" Fiduciaria Reservas, S.A"/>
    <n v="104"/>
    <n v="14349875.76"/>
  </r>
  <r>
    <x v="3"/>
    <s v="Residencial Modili, BHD y HG Ingenieria Exp. 200644"/>
    <x v="10"/>
    <m/>
    <s v="Arconim Constructora, S.A."/>
    <s v=" Fiduciaria BHD, S.A.  "/>
    <n v="64"/>
    <n v="6729231.2999999998"/>
  </r>
  <r>
    <x v="3"/>
    <s v="Residencial Palmas del Llano"/>
    <x v="3"/>
    <m/>
    <s v="Costructora Tactuk Hernandez, S.R.L."/>
    <s v=" Fiduciaria Reservas, S.A"/>
    <n v="24"/>
    <n v="4194719.91"/>
  </r>
  <r>
    <x v="3"/>
    <s v="Residencial Palmeras del Este"/>
    <x v="0"/>
    <m/>
    <s v="Constructora del Pais, S.R.L."/>
    <s v=" Fiduciaria Reservas, S.A"/>
    <n v="848"/>
    <n v="118968938.64000002"/>
  </r>
  <r>
    <x v="3"/>
    <s v="Residencial Palmeras del Este Etapa II, Ciudad Juan Bosch, Lote 06-25-02"/>
    <x v="0"/>
    <m/>
    <s v="Codelpa, S.R.L."/>
    <s v=" Fiduciaria Reservas, S.A"/>
    <n v="432"/>
    <n v="60781164.540000007"/>
  </r>
  <r>
    <x v="3"/>
    <s v="Residencial Palmeras del Este I, Ciudad Juan Bosch, Lote 06-25-01 "/>
    <x v="0"/>
    <m/>
    <s v="Codelpa, S.R.L."/>
    <s v=" Fiduciaria Reservas, S.A"/>
    <n v="416"/>
    <n v="58622468.469999999"/>
  </r>
  <r>
    <x v="3"/>
    <s v="Residencial Paseo de las Hortensias   Exp.200501"/>
    <x v="10"/>
    <m/>
    <s v="Constructora Bisonó, S.A."/>
    <s v="Fiducorp. S. A."/>
    <n v="304"/>
    <n v="46900559.5"/>
  </r>
  <r>
    <x v="3"/>
    <s v="Residencial Praderas del Norte"/>
    <x v="0"/>
    <m/>
    <s v="Alogary Enterprise, S.R.L."/>
    <s v=" Fiduciaria Reservas, S.A"/>
    <n v="830"/>
    <n v="98595453.899999991"/>
  </r>
  <r>
    <x v="3"/>
    <s v="Residencial Quintas Jeremy Jose"/>
    <x v="0"/>
    <m/>
    <s v="RC Bienes Raices y Construcciones, S.R.L."/>
    <s v="Fiduciaria Popular, S.A."/>
    <n v="96"/>
    <n v="17461769.640000001"/>
  </r>
  <r>
    <x v="3"/>
    <s v="Residencial Serenity V, Valle Universitario Etapa-III         "/>
    <x v="3"/>
    <m/>
    <s v="Arconim Constructora, S.A."/>
    <s v="Fiduciaria BHD, S.A. "/>
    <n v="48"/>
    <n v="7251412.4199999999"/>
  </r>
  <r>
    <x v="3"/>
    <s v="Residencial Serenity Valle Universitario Etapa-I"/>
    <x v="3"/>
    <m/>
    <s v="Arconim Constructora, S.A."/>
    <s v="Fiduciaria BHD, S.A. "/>
    <n v="96"/>
    <n v="14369097.680000002"/>
  </r>
  <r>
    <x v="3"/>
    <s v="Residencial Serenity Valle Universitario IV"/>
    <x v="3"/>
    <m/>
    <s v="Arconim Constructora, S.A."/>
    <s v="Fiduciaria BHD, S.A. "/>
    <n v="48"/>
    <n v="7251412.4199999999"/>
  </r>
  <r>
    <x v="3"/>
    <s v="Residencial Vistas del Rio"/>
    <x v="0"/>
    <m/>
    <s v="Fidecomiso Vistas del Rio"/>
    <s v="Fiduciaria BHD, S.A.  "/>
    <n v="35"/>
    <n v="4895771.71"/>
  </r>
  <r>
    <x v="3"/>
    <s v="Urbanizacion Atalia Bavaro Club, 1era Etapa"/>
    <x v="6"/>
    <m/>
    <s v="ABC  Projects, E.I.R.L."/>
    <s v=" Fiduciaria Reservas, S.A"/>
    <n v="31"/>
    <n v="7063549.9500000002"/>
  </r>
  <r>
    <x v="3"/>
    <s v="Urbanización Pablo Mella, 1era. Etapa"/>
    <x v="0"/>
    <m/>
    <s v="Constructora Bisonó, S.A."/>
    <s v="Fiduciaria GE&amp;E"/>
    <n v="2440"/>
    <n v="292661274.35000002"/>
  </r>
  <r>
    <x v="4"/>
    <s v="Aqua del Prado 5"/>
    <x v="0"/>
    <m/>
    <s v="Jprez Constructora, S.R.L."/>
    <s v="Fiduciaria BHD, S.A. "/>
    <n v="48"/>
    <n v="9217043.9199999999"/>
  </r>
  <r>
    <x v="4"/>
    <s v="Balcones del Arroyo"/>
    <x v="0"/>
    <m/>
    <s v="Constructora Balcones del Arroyo CBA, S.R.L."/>
    <s v="Fiduciaria BHD, S.A. "/>
    <n v="64"/>
    <n v="8336251.2000000002"/>
  </r>
  <r>
    <x v="4"/>
    <s v="Caribemar 13"/>
    <x v="0"/>
    <m/>
    <s v="Gradius Group, S.R.L."/>
    <s v="Fiduciaria BHD, S.A. "/>
    <n v="48"/>
    <n v="6810058.0800000001"/>
  </r>
  <r>
    <x v="4"/>
    <s v="Carmen Renata III- Ampliación"/>
    <x v="0"/>
    <m/>
    <s v="Constructora Bisonó, S.A."/>
    <s v="Fiducorp. S. A."/>
    <n v="1552"/>
    <n v="222165462.24000001"/>
  </r>
  <r>
    <x v="4"/>
    <s v="Carmil 7"/>
    <x v="0"/>
    <m/>
    <s v="Nat Arquitectos, S.R.L."/>
    <s v="Fiduciaria Popular, S.A. "/>
    <n v="16"/>
    <n v="2652000"/>
  </r>
  <r>
    <x v="4"/>
    <s v="Ciudad Alto de la Riviera"/>
    <x v="0"/>
    <m/>
    <s v="Riviera del Caribe, S.R.L."/>
    <s v="Fiduciaria La Nacional, S.A. "/>
    <n v="1168"/>
    <n v="183581006.40000001"/>
  </r>
  <r>
    <x v="4"/>
    <s v="Ciudad Las Cayenas, Etapa II"/>
    <x v="6"/>
    <m/>
    <s v="Hoyo Claro Developing Group, Inc. "/>
    <s v="Fiduciaria Universal, S.A. "/>
    <n v="900"/>
    <n v="146403056.03999999"/>
  </r>
  <r>
    <x v="4"/>
    <s v="Condominio Las Américas IV"/>
    <x v="0"/>
    <m/>
    <s v="Inmobiliaria Gerardino, S.R.L."/>
    <s v="Fiducorp, S. A. "/>
    <n v="88"/>
    <n v="14754591.279999999"/>
  </r>
  <r>
    <x v="4"/>
    <s v="El Sembrador I, Ciudad Juan Bosch, Lote 08-22-01."/>
    <x v="0"/>
    <m/>
    <s v="Constructora Bisonó, S.A."/>
    <s v="Fiducorp. S. A."/>
    <n v="1176"/>
    <n v="166654925.52000001"/>
  </r>
  <r>
    <x v="4"/>
    <s v="El Sembrador II y III, Ciudad Juan Bosch, Lotes 01-03-01, 03-08-01 y 03-08-02."/>
    <x v="0"/>
    <m/>
    <s v="Constructora Bisonó, S.A."/>
    <s v="Fiducorp. S. A."/>
    <n v="3000"/>
    <n v="353860694.88"/>
  </r>
  <r>
    <x v="4"/>
    <s v="Juan Pablo II"/>
    <x v="0"/>
    <m/>
    <s v="Constructora Bisonó, S.A."/>
    <s v="Fiducorp. S. A."/>
    <n v="696"/>
    <n v="84372862.409999996"/>
  </r>
  <r>
    <x v="4"/>
    <s v="La Estancia del Este"/>
    <x v="0"/>
    <m/>
    <s v="Adoquines Constructora e Inmobiliaria, S.R.L."/>
    <s v="Fiduciaria La Nacional, S.A. "/>
    <n v="48"/>
    <n v="8304953.7599999998"/>
  </r>
  <r>
    <x v="4"/>
    <s v="Opalo Marañón II"/>
    <x v="0"/>
    <m/>
    <s v="LHG Inversiones, S.R.L."/>
    <s v="Fiduciaria Popular, S.A. "/>
    <n v="16"/>
    <n v="3045550.04"/>
  </r>
  <r>
    <x v="4"/>
    <s v="Pedro Luis II"/>
    <x v="0"/>
    <m/>
    <s v="Grupo Silquet GXT, S.R.L."/>
    <s v=" Fiduciaria Reservas, S.A"/>
    <n v="128"/>
    <n v="17352346.879999999"/>
  </r>
  <r>
    <x v="4"/>
    <s v="Praderas del Oeste"/>
    <x v="0"/>
    <m/>
    <s v="HV Urbana, S.A.S."/>
    <s v="Fiduciaria Popular, S. A. "/>
    <n v="440"/>
    <n v="67550700.799999997"/>
  </r>
  <r>
    <x v="4"/>
    <s v="Proyecto Los Palmares"/>
    <x v="11"/>
    <m/>
    <s v="Metco Construcciones, S.R.L.. "/>
    <s v="Fiduciaria Popular, S.A.   "/>
    <n v="36"/>
    <n v="7312619.1600000001"/>
  </r>
  <r>
    <x v="4"/>
    <s v="Recidencial Don Marcelo"/>
    <x v="12"/>
    <m/>
    <s v="Grupo Servinta, S.R.L|"/>
    <s v="Fiduciaria La Nacional, S. A. "/>
    <n v="300"/>
    <n v="54199526.960000001"/>
  </r>
  <r>
    <x v="4"/>
    <s v="Residencial Alba Beatriz"/>
    <x v="1"/>
    <m/>
    <s v="Solidos Constructora, S.R.L."/>
    <s v=" Fiduciaria Reservas, S.A"/>
    <n v="12"/>
    <n v="1959551"/>
  </r>
  <r>
    <x v="4"/>
    <s v="Residencial Alexander I"/>
    <x v="2"/>
    <m/>
    <s v="Constructora Río Soco, S.R.L."/>
    <s v="Fiduciaria La Nacional, S. A. "/>
    <n v="56"/>
    <n v="9296011.1999999993"/>
  </r>
  <r>
    <x v="4"/>
    <s v="Residencial Allegro II, Etapas 3, 4 y 5"/>
    <x v="3"/>
    <m/>
    <s v="Arconim Constructora, S.A."/>
    <s v="Fiduciaria BHD, S.A. "/>
    <n v="244"/>
    <n v="34639269.920000002"/>
  </r>
  <r>
    <x v="4"/>
    <s v="Residencial Allegro Las Canas"/>
    <x v="0"/>
    <m/>
    <s v="Arconim Constructora, S.A."/>
    <s v=" Fiduciaria Reservas, S.A"/>
    <n v="44"/>
    <n v="6266108"/>
  </r>
  <r>
    <x v="4"/>
    <s v="Residencial Aqua de las Colinas 6"/>
    <x v="0"/>
    <m/>
    <s v="Fausto Rafael Díaz Cabral"/>
    <s v="Fiduciaria La Nacional, S. A. "/>
    <n v="32"/>
    <n v="5561949.2599999998"/>
  </r>
  <r>
    <x v="4"/>
    <s v="Residencial Aqua del Prado 8"/>
    <x v="0"/>
    <m/>
    <s v="Jprez Constructora, S.R.L."/>
    <s v="Fiduciaria La Nacional, S. A. "/>
    <n v="48"/>
    <n v="7812829.7999999998"/>
  </r>
  <r>
    <x v="4"/>
    <s v="Residencial Camino Verde, Ciudad Juan Bosch Lote 09-27-01"/>
    <x v="0"/>
    <m/>
    <s v="Constructora A.G., S.R.L."/>
    <s v="Fiduciaria Global, S.A.  "/>
    <n v="1264"/>
    <n v="158840976.47999999"/>
  </r>
  <r>
    <x v="4"/>
    <s v="Residencial Colinas del Río Etapa II"/>
    <x v="0"/>
    <m/>
    <s v="Colinas del Río, L.T.D."/>
    <s v="Fiduciaria Universal, S.A. "/>
    <n v="136"/>
    <n v="26515320.239999998"/>
  </r>
  <r>
    <x v="4"/>
    <s v="Residencial Don Chimbín 3"/>
    <x v="13"/>
    <m/>
    <s v="Ing. Miguel Angel Morilla Gómez &amp; Asociados, S.R.L."/>
    <s v="Fiduciaria Popular, S.A.   "/>
    <n v="48"/>
    <n v="8892722.8800000008"/>
  </r>
  <r>
    <x v="4"/>
    <s v="Residencial Don Juan I"/>
    <x v="0"/>
    <m/>
    <s v="Constructora Río Soco, S.R.L."/>
    <s v="Fiduciaria La Nacional, S.A. "/>
    <n v="256"/>
    <n v="42332027.920000002"/>
  </r>
  <r>
    <x v="4"/>
    <s v="Residencial Hato Nuevo III"/>
    <x v="0"/>
    <m/>
    <s v="Constructora Bisonó, S.A."/>
    <s v="Fiducorp. S. A."/>
    <n v="181"/>
    <n v="26048093.039999999"/>
  </r>
  <r>
    <x v="4"/>
    <s v="Residencial JG-XV"/>
    <x v="13"/>
    <m/>
    <s v="Constructora Natapen, S.R.L."/>
    <s v=" Fiduciaria Reservas, S.A"/>
    <n v="20"/>
    <n v="3461136.6"/>
  </r>
  <r>
    <x v="4"/>
    <s v="Residencial Juan Rafael"/>
    <x v="0"/>
    <m/>
    <s v="Constructora Bisonó, S.A."/>
    <s v="Fiduciaria Daf Partners"/>
    <n v="3648"/>
    <n v="416797288"/>
  </r>
  <r>
    <x v="4"/>
    <s v="Residencial Las Flores, Ciudad Juan Bosch, Lote 02-04-01"/>
    <x v="0"/>
    <m/>
    <s v="Mota-Engil Dominicana, S.A.S."/>
    <s v="Fiduciaria Global, S.A.  "/>
    <n v="504"/>
    <n v="65404103.359999999"/>
  </r>
  <r>
    <x v="4"/>
    <s v="Residencial Las Gaviotas"/>
    <x v="6"/>
    <m/>
    <s v="Inverpop Internacional, S.R.L."/>
    <s v="Fiduciaria La Nacional, S. A. "/>
    <n v="81"/>
    <n v="11154938.060000001"/>
  </r>
  <r>
    <x v="4"/>
    <s v="Residencial Martina Caribbean"/>
    <x v="14"/>
    <m/>
    <s v=" Ingeniería Asociada (INGASA), S.R.L."/>
    <s v="Fiduciaria Popular, S.A.   "/>
    <n v="40"/>
    <n v="6478058.7999999998"/>
  </r>
  <r>
    <x v="4"/>
    <s v="Residencial Marto I"/>
    <x v="15"/>
    <m/>
    <s v="Constructora Gibiolis,S.R.L."/>
    <s v="Fiduciaria Universal, S.A. "/>
    <n v="72"/>
    <n v="11391802.560000001"/>
  </r>
  <r>
    <x v="4"/>
    <s v="Residencial Paraíso Oriental"/>
    <x v="0"/>
    <m/>
    <s v=" Constructora Derco, S.R.L."/>
    <s v=" Fiduciaria Reservas, S.A"/>
    <n v="1264"/>
    <n v="187739050.72"/>
  </r>
  <r>
    <x v="4"/>
    <s v="Residencial Paseo del Arroyo "/>
    <x v="0"/>
    <m/>
    <s v="Inversiones 2030, S.R.L:"/>
    <s v="Fiduciaria BHD, S.A. "/>
    <n v="240"/>
    <n v="46937309.68"/>
  </r>
  <r>
    <x v="4"/>
    <s v="Residencial Pequeño Burgues, Ciudad Juan Bosch Lote 03-09-04"/>
    <x v="0"/>
    <m/>
    <s v="Consorcio Pequeño Burgues, S.R.L."/>
    <s v=" Partner Fiduciario, S.A. "/>
    <n v="248"/>
    <n v="39846403.119999997"/>
  </r>
  <r>
    <x v="4"/>
    <s v="Residencial Quintas Don Félix Gil"/>
    <x v="2"/>
    <m/>
    <s v="Ruíz Castro Bienes Raíces y Construcción, S.R.L."/>
    <s v="Fiduciaria Popular, S.A.   "/>
    <n v="1433"/>
    <n v="290334744.67000002"/>
  </r>
  <r>
    <x v="4"/>
    <s v="Residencial Quintas Karen Lisbeth"/>
    <x v="0"/>
    <m/>
    <s v="Ruíz Castro Bienes Raíces y Construcción, S.R.L."/>
    <s v="Fiduciaria Popular, S. A. "/>
    <n v="112"/>
    <n v="21889729.120000001"/>
  </r>
  <r>
    <x v="4"/>
    <s v="Residencial Rio Grande, Ciudad Juan Bosch lote 03-09-01"/>
    <x v="0"/>
    <m/>
    <s v="Consorcio Rio Grande"/>
    <s v=" Partner Fiduciario, S.A. "/>
    <n v="444"/>
    <n v="67268299.959999993"/>
  </r>
  <r>
    <x v="4"/>
    <s v="Residencial Seram I"/>
    <x v="3"/>
    <m/>
    <s v="Seram Corporativa, S.R.L."/>
    <s v=" Fiduciaria Reservas, S.A"/>
    <n v="42"/>
    <n v="9039751.9800000004"/>
  </r>
  <r>
    <x v="4"/>
    <s v="Residencial Serenity-Valle Universitario II"/>
    <x v="3"/>
    <m/>
    <s v="Arconim Constructora, S.A."/>
    <s v="Fiduciaria BHD, S.A. "/>
    <n v="160"/>
    <n v="24634274.879999999"/>
  </r>
  <r>
    <x v="4"/>
    <s v="Residencial Sol Oriens"/>
    <x v="0"/>
    <m/>
    <s v="Jprez Constructora, S.R.L."/>
    <s v="Fiduciaria Popular, S.A. "/>
    <n v="48"/>
    <n v="7345092.96"/>
  </r>
  <r>
    <x v="4"/>
    <s v="Residencial Terra VIII"/>
    <x v="0"/>
    <m/>
    <s v=" Constructora Terra Virtual, S. R. L."/>
    <s v=" Fiduciaria Reservas, S.A"/>
    <n v="56"/>
    <n v="8257296.5599999996"/>
  </r>
  <r>
    <x v="4"/>
    <s v="Residencial Villa Sol"/>
    <x v="0"/>
    <m/>
    <s v="Punto de Fuga, S.R.L."/>
    <s v="Fiduciaria BHD, S.A. "/>
    <n v="8"/>
    <n v="1308615.24"/>
  </r>
  <r>
    <x v="4"/>
    <s v="Residencias Palmareca"/>
    <x v="3"/>
    <m/>
    <s v="Rosario Read Desarrollos, S.R.L."/>
    <s v="Fiduciaria BHD, S.A. "/>
    <n v="360"/>
    <n v="54239084.719999999"/>
  </r>
  <r>
    <x v="4"/>
    <s v="Serenity Las Canas"/>
    <x v="0"/>
    <m/>
    <s v="Arconim Constructora, S.A."/>
    <s v="Fiduciaria La Nacional, S.A. "/>
    <n v="120"/>
    <n v="16539186.16"/>
  </r>
  <r>
    <x v="4"/>
    <s v="Urbanización Arq. Pablo Mella Morales II"/>
    <x v="0"/>
    <m/>
    <s v="Constructora Bisonó, S.A."/>
    <s v="Fiducorp. S. A."/>
    <n v="1168"/>
    <n v="148414583.52000001"/>
  </r>
  <r>
    <x v="4"/>
    <s v="Villas de la Isabela"/>
    <x v="0"/>
    <m/>
    <s v="Constructora Bisonó, S.A."/>
    <s v="Fiducorp. S. A."/>
    <n v="400"/>
    <n v="56809634.880000003"/>
  </r>
  <r>
    <x v="4"/>
    <s v="Vivienda Pétalos de Villa Gonzalez"/>
    <x v="3"/>
    <m/>
    <s v="Guillén y Domínguez, S.R.L."/>
    <s v=" Fiduciaria Reservas, S.A"/>
    <n v="12"/>
    <n v="2147133.6"/>
  </r>
  <r>
    <x v="5"/>
    <s v="Aparta-Eco 40, Los Carlos Tercera Etapa"/>
    <x v="2"/>
    <m/>
    <s v="Inmobiliaria Dr. Village, S.R.L."/>
    <s v="Fiduciaria BHD, S.A. "/>
    <n v="40"/>
    <n v="9382932.4000000004"/>
  </r>
  <r>
    <x v="5"/>
    <s v="Aqua del Prado 6 &amp; 7"/>
    <x v="0"/>
    <m/>
    <s v="Jprez Constructora, S.R.L."/>
    <s v="Fiduciaria BHD, S.A. "/>
    <n v="116"/>
    <n v="16514989.27"/>
  </r>
  <r>
    <x v="5"/>
    <s v="Bosque del Prado I"/>
    <x v="0"/>
    <m/>
    <s v="Jprez Constructora, S.R.L."/>
    <s v="Fiduciaria BHD, S.A. "/>
    <n v="16"/>
    <n v="2394392.7599999998"/>
  </r>
  <r>
    <x v="5"/>
    <s v="Brisas del Cerro I"/>
    <x v="9"/>
    <m/>
    <s v="CIDELAT, S.R.L."/>
    <s v="Fiduciaria Popular, S.A. "/>
    <n v="51"/>
    <n v="9155375.6699999999"/>
  </r>
  <r>
    <x v="5"/>
    <s v="Ciudad Juan Bosch Lote 10 (05-18-01)"/>
    <x v="0"/>
    <m/>
    <s v="Ingenieria Estrella, S.R.L."/>
    <m/>
    <n v="992"/>
    <n v="174836887.68000001"/>
  </r>
  <r>
    <x v="5"/>
    <s v="Ciudad Nueva Sabana"/>
    <x v="0"/>
    <m/>
    <s v="Construcciones y Edificaciones DONACHE S.R.L."/>
    <s v="Fiduciaria Popular, S.A.   "/>
    <n v="236"/>
    <n v="32288191.920000002"/>
  </r>
  <r>
    <x v="5"/>
    <s v="Ciudad Real Ecológica"/>
    <x v="0"/>
    <m/>
    <s v="Harbour Ciudad Ecológica, S.R.L."/>
    <s v="Fiducorp, S.A.  "/>
    <n v="7968"/>
    <n v="1172286738.8"/>
  </r>
  <r>
    <x v="5"/>
    <s v="Condado El Dorado"/>
    <x v="0"/>
    <m/>
    <s v="Billsun Bussines Corp, S.R.L."/>
    <s v="Fiduciaria La Nacional, S. A. "/>
    <n v="312"/>
    <n v="61475596.479999997"/>
  </r>
  <r>
    <x v="5"/>
    <s v="Don Roberto"/>
    <x v="0"/>
    <m/>
    <s v="Constructora Hato Nuevo BBG, S.A."/>
    <s v="Fiducorp, S.A. "/>
    <n v="4088"/>
    <n v="490032285.04000002"/>
  </r>
  <r>
    <x v="5"/>
    <s v="El Sembrador IV, Cuidad Juan Bosch, Lote 05-19-01"/>
    <x v="0"/>
    <m/>
    <s v="Constructora Bisonó, S.A."/>
    <s v="Fiducorp. S. A."/>
    <n v="464"/>
    <n v="71332394.879999995"/>
  </r>
  <r>
    <x v="5"/>
    <s v="Elsa del Prado"/>
    <x v="0"/>
    <m/>
    <s v="Corporación Internacional de Proyectos, COINPRO, S.R.L."/>
    <s v="Fiduciaria Popular, S.A.   "/>
    <n v="72"/>
    <n v="10464360.560000001"/>
  </r>
  <r>
    <x v="5"/>
    <s v="Las Aromas del Parque, Etapa II"/>
    <x v="3"/>
    <m/>
    <s v="Constructora JAC, S.R.L"/>
    <s v="Fiduciaria BHD, S.A. "/>
    <n v="136"/>
    <n v="19348942.16"/>
  </r>
  <r>
    <x v="5"/>
    <s v="Parque De Las Colinas I"/>
    <x v="0"/>
    <m/>
    <s v="Constructura TRK Investments, S.R.L."/>
    <s v="Fiduciaria La Asociación Popular de Ahorros y Préstamos, S.A."/>
    <n v="52"/>
    <n v="10654173.68"/>
  </r>
  <r>
    <x v="5"/>
    <s v="Residencial  Paseo Del Sol"/>
    <x v="0"/>
    <m/>
    <s v="Corporación IRATXE, S.R.L."/>
    <s v="Fiduciaria BHD, S.A. "/>
    <n v="608"/>
    <n v="95044758.719999999"/>
  </r>
  <r>
    <x v="5"/>
    <s v="Residencial 1909, Ciudad Juan Bosch"/>
    <x v="0"/>
    <m/>
    <s v="Constructora OV, S.R.L."/>
    <s v="Fiduciaria La Nacional, S. A. "/>
    <n v="424"/>
    <n v="72345952.400000006"/>
  </r>
  <r>
    <x v="5"/>
    <s v="Residencial Aqua del Prado 9 "/>
    <x v="0"/>
    <m/>
    <s v="Jprez Constructora, S.R.L."/>
    <s v="Fiduciaria La Nacional, S. A. "/>
    <n v="40"/>
    <n v="6474185.7000000002"/>
  </r>
  <r>
    <x v="5"/>
    <s v="Residencial Balcones de Naco"/>
    <x v="0"/>
    <m/>
    <s v="Constructora Lister, S.R.L."/>
    <s v="Fiduciaria Popular, S.A. "/>
    <n v="20"/>
    <n v="3841275.66"/>
  </r>
  <r>
    <x v="5"/>
    <s v="Residencial Bello Hogar Etapa I"/>
    <x v="0"/>
    <m/>
    <s v="Constructora E Inmobiliaria Taveras Brito, S.R.L."/>
    <s v="Fiduciaria BHD, S.A. "/>
    <n v="120"/>
    <n v="15615129.68"/>
  </r>
  <r>
    <x v="5"/>
    <s v="Residencial Bello Hogar Etapa II"/>
    <x v="0"/>
    <m/>
    <s v="Constructora E Inmobiliaria Taveras Brito, S.R.L."/>
    <s v="Fiduciaria BHD, S.A. "/>
    <n v="80"/>
    <n v="8182001.7599999998"/>
  </r>
  <r>
    <x v="5"/>
    <s v="Residencial Caonabo Towers"/>
    <x v="4"/>
    <m/>
    <s v="Grupo MDLSL, S.R.L."/>
    <s v="Fiduciaria BHD, S.A. "/>
    <n v="608"/>
    <n v="147100687.03999999"/>
  </r>
  <r>
    <x v="5"/>
    <s v="Residencial Caribemar 14"/>
    <x v="0"/>
    <m/>
    <s v="Inversiones DHILLON, S.R.L"/>
    <s v="Fiduciaria Universal S.A."/>
    <n v="104"/>
    <n v="20983124.5"/>
  </r>
  <r>
    <x v="5"/>
    <s v="Residencial Ciudad Azul"/>
    <x v="0"/>
    <m/>
    <s v="Constructura Prats &amp; Asociados, S.R.L."/>
    <s v=" Fiduciaria Reservas, S.A"/>
    <n v="957"/>
    <n v="185695888.91"/>
  </r>
  <r>
    <x v="5"/>
    <s v="Residencial Colinas del Prado I"/>
    <x v="0"/>
    <m/>
    <s v="Jprez Constructora, S.R.L."/>
    <s v="Fiduciaria La Nacional, S. A. "/>
    <n v="32"/>
    <n v="4727824.96"/>
  </r>
  <r>
    <x v="5"/>
    <s v="Residencial Cora VII"/>
    <x v="13"/>
    <m/>
    <s v="Constructora Ruskin Abreu (CORA), S.R.L."/>
    <s v="Fiduciaria Popular, S.A. "/>
    <n v="40"/>
    <n v="7807795.2800000003"/>
  </r>
  <r>
    <x v="5"/>
    <s v="Residencial Diego Ernesto II"/>
    <x v="0"/>
    <m/>
    <s v="Grupo Peguero Lizardo, S.R.L."/>
    <s v=" Fiduciaria Reservas, S.A"/>
    <n v="25"/>
    <n v="5519536.21"/>
  </r>
  <r>
    <x v="5"/>
    <s v="Residencial Don Felipe"/>
    <x v="0"/>
    <m/>
    <s v="Branki Group, S.R.L."/>
    <s v="Fiduciaria La Nacional, S. A. "/>
    <n v="64"/>
    <n v="9775116.1600000001"/>
  </r>
  <r>
    <x v="5"/>
    <s v="Residencial Don Giovani I"/>
    <x v="0"/>
    <m/>
    <s v="Constructora Tierra Alta, S.R.L."/>
    <s v="Fiduciaria Popular, S.A.   "/>
    <n v="16"/>
    <n v="2883394.88"/>
  </r>
  <r>
    <x v="5"/>
    <s v="Residencial Don Marcelo Baní"/>
    <x v="16"/>
    <m/>
    <s v="Grupo Servinta, S.R.L."/>
    <s v="Fiduciaria La Nacional, S. A. "/>
    <n v="555"/>
    <n v="116312637.5"/>
  </r>
  <r>
    <x v="5"/>
    <s v="Residencial Flor de Loto I"/>
    <x v="0"/>
    <m/>
    <s v="Coninver, S.R.L. "/>
    <s v=" Fiduciaria Reservas, S.A"/>
    <n v="94"/>
    <n v="15081294.959999999"/>
  </r>
  <r>
    <x v="5"/>
    <s v="Residencial Flor de Loto II"/>
    <x v="0"/>
    <m/>
    <s v="Coninver, S.R.L. "/>
    <s v=" Fiduciaria Reservas, S.A"/>
    <n v="72"/>
    <n v="11656854"/>
  </r>
  <r>
    <x v="5"/>
    <s v="Residencial Ita Esther"/>
    <x v="0"/>
    <m/>
    <s v="Constructora CID RICART, S.R.L."/>
    <s v="Fiduciaria Popular, S.A.   "/>
    <n v="298"/>
    <n v="50537175.859999999"/>
  </r>
  <r>
    <x v="5"/>
    <s v="Residencial Kapesa II"/>
    <x v="13"/>
    <m/>
    <s v="Ing. Delfín Alba y Asoc., S.R.L"/>
    <s v=" Fiduciaria Reservas, S.A"/>
    <n v="16"/>
    <n v="3510308.26"/>
  </r>
  <r>
    <x v="5"/>
    <s v="Residencial Keila VII"/>
    <x v="0"/>
    <m/>
    <s v="Abreu Peña Construye, S.R.L"/>
    <s v=" Fiduciaria Reservas, S.A"/>
    <n v="24"/>
    <n v="4021103.96"/>
  </r>
  <r>
    <x v="5"/>
    <s v="Residencial Las Amapolas"/>
    <x v="15"/>
    <m/>
    <s v="Ingelconsup, S. R. L."/>
    <s v=" Fiduciaria Reservas, S.A"/>
    <n v="51"/>
    <n v="73097220.359999999"/>
  </r>
  <r>
    <x v="5"/>
    <s v="Residencial Las Arecas I"/>
    <x v="16"/>
    <m/>
    <s v="Blue Diamond Construction, S.R.L."/>
    <s v="Fiduciaria Popular, S.A. "/>
    <n v="64"/>
    <n v="12644418.300000001"/>
  </r>
  <r>
    <x v="5"/>
    <s v="Residencial Las Arecas III"/>
    <x v="16"/>
    <m/>
    <s v="Blue Diamond Construction, S.R.L."/>
    <s v="Fiduciaria Popular, S.A. "/>
    <n v="192"/>
    <n v="38248581.800000004"/>
  </r>
  <r>
    <x v="5"/>
    <s v="Residencial Las Bromelias, Primera Etapa"/>
    <x v="5"/>
    <m/>
    <s v="Constructora Laugama, S.R.L. "/>
    <s v=" Fiduciaria Reservas, S.A"/>
    <n v="104"/>
    <n v="14881304.16"/>
  </r>
  <r>
    <x v="5"/>
    <s v="Residencial Laura Renata"/>
    <x v="0"/>
    <m/>
    <s v="Grupo MDLSL, S.R.L."/>
    <s v="Fiduciaria BHD, S.A. "/>
    <n v="120"/>
    <n v="18148580.399999999"/>
  </r>
  <r>
    <x v="5"/>
    <s v="Residencial Los Palmares"/>
    <x v="3"/>
    <m/>
    <s v="Cruces Ingenieros, Arquitectos S.R.L."/>
    <s v=" Fiduciaria Reservas, S.A"/>
    <n v="176"/>
    <n v="30612212"/>
  </r>
  <r>
    <x v="5"/>
    <s v="Residencial Mananatial de la Colina I"/>
    <x v="0"/>
    <m/>
    <s v="Inversiones Croar, S.R.L."/>
    <s v="Fiduciaria In Commendam, S.A.  "/>
    <n v="48"/>
    <n v="9890825.8800000008"/>
  </r>
  <r>
    <x v="5"/>
    <s v="Residencial Maravilla, Cuidad Juan Bosch, Lote 07-31-01"/>
    <x v="0"/>
    <m/>
    <s v="Consorcio Pequeño Burgues, S.R.L"/>
    <s v="Fiduciaria Dominicana, S.A. "/>
    <n v="1148"/>
    <n v="190033067.28"/>
  </r>
  <r>
    <x v="5"/>
    <s v="Residencial Millenium 21"/>
    <x v="0"/>
    <m/>
    <s v="Pimentel Piña &amp; Asociados, S.A."/>
    <s v="Fiduciaria La Asociación Popular de Ahorros y Préstamos, S.A."/>
    <n v="72"/>
    <n v="11903440.08"/>
  </r>
  <r>
    <x v="5"/>
    <s v="Residencial Ópalo 2"/>
    <x v="0"/>
    <m/>
    <s v="Condominios Ópalo L2P, S.R.L"/>
    <s v="Fiduciaria Popular, S.A.   "/>
    <n v="32"/>
    <n v="5629047.2000000002"/>
  </r>
  <r>
    <x v="5"/>
    <s v="Residencial Palma Real"/>
    <x v="3"/>
    <m/>
    <s v="S.C.E. Sistema Constructivo Espaforza Dominicana, S.R.L."/>
    <s v="Fiduciaria Asociación Popular de Ahorros Préstamos, S.A "/>
    <n v="296"/>
    <n v="53066634.159999996"/>
  </r>
  <r>
    <x v="5"/>
    <s v="Residencial Palmares de Caleta 2"/>
    <x v="2"/>
    <m/>
    <s v="Inversiones Kirgios, S.R.L. "/>
    <s v="Fiduciaria La Nacional, S. A. "/>
    <n v="56"/>
    <n v="8196402.4799999995"/>
  </r>
  <r>
    <x v="5"/>
    <s v="Residencial Palmas del Llano II"/>
    <x v="3"/>
    <m/>
    <s v="Constructora Tactuk Hernández, S.R.L."/>
    <s v="Fiduciaria La Nacional, S. A. "/>
    <n v="64"/>
    <n v="12944129.76"/>
  </r>
  <r>
    <x v="5"/>
    <s v="Residencial Praderas Del Jaya"/>
    <x v="15"/>
    <m/>
    <s v="Hasir Construcción, S.R.L."/>
    <s v="Fiduciaria Popular, S.A. "/>
    <n v="80"/>
    <n v="8486384.2400000002"/>
  </r>
  <r>
    <x v="5"/>
    <s v="Residencial Primavera"/>
    <x v="3"/>
    <m/>
    <s v="J.L. Alba &amp; Asociados, S.R.L."/>
    <s v="Fiduciaria Popular, S.A. "/>
    <n v="40"/>
    <n v="7298741.2800000003"/>
  </r>
  <r>
    <x v="5"/>
    <s v="Residencial Punta Cana City By PCBG/ Ciudad Caracoli"/>
    <x v="6"/>
    <m/>
    <s v="Grupo Punta Cana, S.A."/>
    <s v="Fiduciaria Universal, S.A. "/>
    <n v="420"/>
    <n v="56905834.560000002"/>
  </r>
  <r>
    <x v="5"/>
    <s v="Residencial Santa Rosa Residences"/>
    <x v="17"/>
    <m/>
    <s v="Larkspur Construction, S.R.L."/>
    <s v=" Fiduciaria Reservas, S.A"/>
    <n v="114"/>
    <n v="24919537.02"/>
  </r>
  <r>
    <x v="5"/>
    <s v="Residencial Serenity IV"/>
    <x v="0"/>
    <m/>
    <s v="Arconim Constructora, S.A."/>
    <s v="Fiduciaria La Asociación Popular de Ahorros y Préstamos, S.A."/>
    <n v="144"/>
    <n v="51169690.240000002"/>
  </r>
  <r>
    <x v="5"/>
    <s v="Residencial Shalom VI"/>
    <x v="7"/>
    <m/>
    <s v="Constructora Alcla"/>
    <s v=" Fiduciaria Reservas, S.A"/>
    <n v="48"/>
    <n v="6674068.8000000007"/>
  </r>
  <r>
    <x v="5"/>
    <s v="Residencial Silver Condos"/>
    <x v="3"/>
    <m/>
    <s v="Constructora Camacho Morel, S.R.L."/>
    <s v="Fiduciaria La Nacional, S. A. "/>
    <n v="20"/>
    <n v="3473164.6"/>
  </r>
  <r>
    <x v="5"/>
    <s v="Residencial Sol Oriens 3"/>
    <x v="0"/>
    <m/>
    <s v="Jpolanco Constructora, S.R.L."/>
    <s v="Fiduciaria Popular, S.A.   "/>
    <n v="68"/>
    <n v="10122470.039999999"/>
  </r>
  <r>
    <x v="5"/>
    <s v="Residencial Tavárez"/>
    <x v="6"/>
    <m/>
    <s v="Concretera Tavárez, S.R.L"/>
    <s v=" Fiduciaria Reservas, S.A"/>
    <n v="96"/>
    <n v="10645980.119999999"/>
  </r>
  <r>
    <x v="5"/>
    <s v="Residencial Terrazas del Este"/>
    <x v="2"/>
    <m/>
    <s v="Serinar, S.R.L."/>
    <s v="Fiduciaria Universal, S.A. "/>
    <n v="256"/>
    <n v="47994225.920000002"/>
  </r>
  <r>
    <x v="5"/>
    <s v="Residencial Terrazas del Oriente"/>
    <x v="0"/>
    <m/>
    <s v="CBS Developments, S.R.L"/>
    <s v="Fiduciaria BHD, S.A. "/>
    <n v="496"/>
    <n v="97910011.879999995"/>
  </r>
  <r>
    <x v="5"/>
    <s v="Residencial Terrazul                             "/>
    <x v="0"/>
    <m/>
    <s v="Constructora Vistazul, S.A."/>
    <s v=" Fiduciaria Reservas, S.A"/>
    <n v="264"/>
    <n v="56837561.600000001"/>
  </r>
  <r>
    <x v="5"/>
    <s v="Residencial Velamar "/>
    <x v="0"/>
    <m/>
    <s v="Constructora Velázquez Alba, S.R.L."/>
    <s v=" Fiduciaria Reservas, S.A"/>
    <n v="32"/>
    <n v="5285820.71"/>
  </r>
  <r>
    <x v="5"/>
    <s v="Residencial Vistas del Este"/>
    <x v="0"/>
    <m/>
    <s v="Pascal Internacional, S.A.S."/>
    <s v="Fiduciaria La Nacional, S. A. "/>
    <n v="304"/>
    <n v="44438759.519999996"/>
  </r>
  <r>
    <x v="5"/>
    <s v="Río Verde-Ciudad Juan Bosch Lote 07-30-01"/>
    <x v="0"/>
    <m/>
    <s v="Constructora Tecnoamérica"/>
    <s v="Fiduciaria Popular, S.A. "/>
    <n v="280"/>
    <n v="47659143.520000003"/>
  </r>
  <r>
    <x v="6"/>
    <s v="Ciudad Caracoli Etapa 2"/>
    <x v="6"/>
    <m/>
    <s v="Punta Cana Beach And Golf, S.A.S."/>
    <s v="Fiduciaria BHD, S.A. "/>
    <n v="360"/>
    <n v="66328670.159999996"/>
  </r>
  <r>
    <x v="6"/>
    <s v="Ciudad del Sol"/>
    <x v="6"/>
    <m/>
    <s v="José Sánchez Polanco"/>
    <s v="Partners Fiduciarios, S.A. "/>
    <n v="1875"/>
    <n v="216658323.03"/>
  </r>
  <r>
    <x v="6"/>
    <s v="Ciudad Real Oriental"/>
    <x v="0"/>
    <m/>
    <s v="Constructora Bisonó, S.A."/>
    <s v="Fiducorp. S. A."/>
    <n v="1232"/>
    <n v="220443651.59999999"/>
  </r>
  <r>
    <x v="6"/>
    <s v="Edificio El Shaddai"/>
    <x v="0"/>
    <m/>
    <s v="Magaly Altagracia Gómez Valdez"/>
    <s v=" Fiduciaria Reservas, S.A"/>
    <n v="12"/>
    <n v="2041399.25"/>
  </r>
  <r>
    <x v="6"/>
    <s v="El Sembrador V, Ciudad Juan Bosch Lote 05-19-07"/>
    <x v="0"/>
    <m/>
    <s v="Constructora Bisonó, S.A."/>
    <s v="Fiducorp. S. A."/>
    <n v="752"/>
    <n v="123683779.36"/>
  </r>
  <r>
    <x v="6"/>
    <s v="NCS Residence II"/>
    <x v="0"/>
    <m/>
    <s v="N.C. Soportex &amp; Construcciones, S.R.L."/>
    <s v=" Fiduciaria Reservas, S.A"/>
    <n v="56"/>
    <n v="11419150.67"/>
  </r>
  <r>
    <x v="6"/>
    <s v="Palcos de Marañon"/>
    <x v="0"/>
    <m/>
    <s v="Constructora Polaris, S.R.L."/>
    <s v="Fiduciaria Popular, S.A. "/>
    <n v="64"/>
    <n v="11850676.48"/>
  </r>
  <r>
    <x v="6"/>
    <s v="Residencial A+N02"/>
    <x v="0"/>
    <m/>
    <s v="NAT-Arquitectos, S.R.L."/>
    <s v="Fiduciaria Popular, S.A. "/>
    <n v="48"/>
    <n v="11270408.880000001"/>
  </r>
  <r>
    <x v="6"/>
    <s v="Residencial Alexander III"/>
    <x v="2"/>
    <m/>
    <s v="Carretera Vieja Romana - San Pedro de Macorís, Villa Hermosa, Prov. La Romana, Rep. Dom."/>
    <m/>
    <n v="32"/>
    <n v="8189512.2999999998"/>
  </r>
  <r>
    <x v="6"/>
    <s v="Residencial Allegro I Etapa II"/>
    <x v="3"/>
    <m/>
    <s v="Arconim Constructora, S.A."/>
    <s v="Fiduciaria BHD, S.A. "/>
    <n v="102"/>
    <n v="17555937.059999999"/>
  </r>
  <r>
    <x v="6"/>
    <s v="Residencial Allegro I Etapa V"/>
    <x v="3"/>
    <m/>
    <s v="Arconim Constructora, S.A."/>
    <s v="Fiduciaria BHD, S.A. "/>
    <n v="136"/>
    <n v="16005022.4"/>
  </r>
  <r>
    <x v="6"/>
    <s v="Residencial Altos del Prado"/>
    <x v="0"/>
    <m/>
    <s v="Constructora Lister, S.R.L."/>
    <s v="Fiduciaria Popular, S.A. "/>
    <n v="36"/>
    <n v="7330811.4800000004"/>
  </r>
  <r>
    <x v="6"/>
    <s v="Residencial Aqua de las Colinas 12"/>
    <x v="0"/>
    <m/>
    <s v="Grupo MARFA, S.R.L."/>
    <s v="Fiduciaria La Nacional, S. A. "/>
    <n v="224"/>
    <n v="47178410.640000001"/>
  </r>
  <r>
    <x v="6"/>
    <s v="Residencial Aqua del Prado 10"/>
    <x v="0"/>
    <m/>
    <s v="Jprez Constructora, S.R.L."/>
    <s v="Fiduciaria Popular, S.A. "/>
    <n v="32"/>
    <n v="7354612.0800000001"/>
  </r>
  <r>
    <x v="6"/>
    <s v="Residencial Arboleda"/>
    <x v="0"/>
    <m/>
    <s v="Constructora Parasan, S.R.L. "/>
    <s v="Fiduciaria BHD, S.A. "/>
    <n v="32"/>
    <n v="7396659.7599999998"/>
  </r>
  <r>
    <x v="6"/>
    <s v="Residencial Arq. Pablo Mella Morales III"/>
    <x v="0"/>
    <m/>
    <s v="Constructora Bisonó, S.A."/>
    <s v="Fiducorp. S. A."/>
    <n v="2008"/>
    <n v="283624605.12"/>
  </r>
  <r>
    <x v="6"/>
    <s v="Residencial Azua I"/>
    <x v="12"/>
    <m/>
    <s v="Mart Constructora Martcon, S.R.L."/>
    <s v="Fiduciaria La Nacional, S. A. "/>
    <n v="108"/>
    <n v="19479472.920000002"/>
  </r>
  <r>
    <x v="6"/>
    <s v="Residencial Brisas del Caribe"/>
    <x v="0"/>
    <m/>
    <s v="Los Palacios Development, S.R.L."/>
    <s v="Fiduciaria BHD, S.A. "/>
    <n v="816"/>
    <n v="126228774"/>
  </r>
  <r>
    <x v="6"/>
    <s v="Residencial Brisas del Norte"/>
    <x v="3"/>
    <m/>
    <s v="Ing. Luis G. Lora, S.R.L."/>
    <s v="Fiduciaria La Nacional, S. A. "/>
    <n v="176"/>
    <n v="32798172"/>
  </r>
  <r>
    <x v="6"/>
    <s v="Residencial Ciudad Universitaria"/>
    <x v="9"/>
    <m/>
    <s v="ATERA, S.R.L."/>
    <s v="Fiduciaria Popular, S.A. "/>
    <n v="104"/>
    <n v="19147983.920000002"/>
  </r>
  <r>
    <x v="6"/>
    <s v="Residencial Colinas HN"/>
    <x v="0"/>
    <m/>
    <s v=" DPA Inversiones, S.R.L."/>
    <s v=" Fiduciaria Reservas, S.A"/>
    <n v="112"/>
    <n v="20664040.960000001"/>
  </r>
  <r>
    <x v="6"/>
    <s v="Residencial Corales del Sol"/>
    <x v="0"/>
    <m/>
    <s v="Grupo P.M., S.R.L."/>
    <s v="Fiduciaria A.P.A.P "/>
    <n v="96"/>
    <n v="18532166.039999999"/>
  </r>
  <r>
    <x v="6"/>
    <s v="Residencial Crisfer Punta Cana, Etapa I"/>
    <x v="6"/>
    <m/>
    <s v="Crisfer Inmobiliaria, S.A. "/>
    <s v="Fiduciaria Universal, S.A. "/>
    <n v="340"/>
    <n v="71521711.680000007"/>
  </r>
  <r>
    <x v="6"/>
    <s v="Residencial Cumbres de las Colinas"/>
    <x v="0"/>
    <m/>
    <s v="Constructora Cumbre, S.R.L."/>
    <s v="Fiduciaria La Nacional, S. A. "/>
    <n v="28"/>
    <n v="6316184.5599999996"/>
  </r>
  <r>
    <x v="6"/>
    <s v="Residencial Diego Ernesto III"/>
    <x v="0"/>
    <m/>
    <s v="Grupo Peguero Curiel, S.R.L"/>
    <s v="Fiduciaria Popular, S.A. "/>
    <n v="20"/>
    <n v="5120433.47"/>
  </r>
  <r>
    <x v="6"/>
    <s v="Residencial DM 01"/>
    <x v="0"/>
    <m/>
    <s v="Baker Constructora, S.R.L."/>
    <s v="Fiduciaria Popular, S.A. "/>
    <n v="16"/>
    <n v="2646096.1"/>
  </r>
  <r>
    <x v="6"/>
    <s v="Residencial Don Alfonso I"/>
    <x v="3"/>
    <m/>
    <s v="Constructora Tus Sueños R.D, S.R.L."/>
    <s v=" Fiduciaria Reservas, S.A"/>
    <n v="448"/>
    <n v="84600852.319999993"/>
  </r>
  <r>
    <x v="6"/>
    <s v="Residencial Don Giovani III"/>
    <x v="0"/>
    <m/>
    <s v="Constructura Tierra Alta, S.R.L. "/>
    <s v="Fiduciaria Popular, S.A. "/>
    <n v="18"/>
    <n v="3053932.92"/>
  </r>
  <r>
    <x v="6"/>
    <s v="Residencial Don Giovanni II"/>
    <x v="0"/>
    <m/>
    <s v="Constructora Tierra Alta, S.R.L."/>
    <s v="Fiduciaria Popular, S.A. "/>
    <n v="18"/>
    <n v="3064770.72"/>
  </r>
  <r>
    <x v="6"/>
    <s v="Residencial Doña Ana"/>
    <x v="17"/>
    <m/>
    <s v="Ramonmar Desarrollos, S.R.L."/>
    <s v="Fiduciaria Popular, S.A. "/>
    <n v="57"/>
    <n v="11121765.18"/>
  </r>
  <r>
    <x v="6"/>
    <s v="Residencial Doña Carmen P-8"/>
    <x v="0"/>
    <m/>
    <s v="Mora Pagán, Ingeniería y Arquitectura, S.R.L."/>
    <s v="Fiduciaria Popular, S.A. "/>
    <n v="16"/>
    <n v="3647437.2"/>
  </r>
  <r>
    <x v="6"/>
    <s v="Residencial Dos Leones"/>
    <x v="0"/>
    <m/>
    <s v="Vidrios y Metales EFE-ELE, S.R.L."/>
    <s v=" Fiduciaria Reservas, S.A"/>
    <n v="12"/>
    <n v="2721439.39"/>
  </r>
  <r>
    <x v="6"/>
    <s v="Residencial El Molino"/>
    <x v="13"/>
    <m/>
    <s v="Molinos Moronta, S.R.L."/>
    <s v="Fiduciaria Universal, S.A. "/>
    <n v="48"/>
    <n v="6946652.8799999999"/>
  </r>
  <r>
    <x v="6"/>
    <s v="Residencial Elsa Dúo"/>
    <x v="0"/>
    <m/>
    <s v="Compañia Dominicana de la Construcción, CODOCON, S.R.L.e"/>
    <s v="Fiduciaria Popular, S.A. "/>
    <n v="16"/>
    <n v="2236335.48"/>
  </r>
  <r>
    <x v="6"/>
    <s v="Residencial Elsa Edén"/>
    <x v="0"/>
    <m/>
    <s v="Compañia Dominicana de la Construcción, CODOCON, S.R.L.e"/>
    <s v="Fiduciaria Popular, S.A. "/>
    <n v="24"/>
    <n v="3576180.2"/>
  </r>
  <r>
    <x v="6"/>
    <s v="Residencial Filadelfia V"/>
    <x v="0"/>
    <m/>
    <s v="Inversiones Trotter, S.R.L."/>
    <s v=" Fiduciaria Reservas, S.A"/>
    <n v="176"/>
    <n v="22432485.239999998"/>
  </r>
  <r>
    <x v="6"/>
    <s v="Residencial Filadelfia VI"/>
    <x v="0"/>
    <m/>
    <s v="Inversiones Trotter, S.R.L."/>
    <s v=" Fiduciaria Reservas, S.A"/>
    <n v="72"/>
    <n v="10004231.16"/>
  </r>
  <r>
    <x v="6"/>
    <s v="Residencial Filadelfia VII"/>
    <x v="0"/>
    <m/>
    <s v="Inversiones Trotter, S.R.L."/>
    <s v=" Fiduciaria Reservas, S.A"/>
    <n v="80"/>
    <n v="11097618.6"/>
  </r>
  <r>
    <x v="6"/>
    <s v="Residencial Galiz I"/>
    <x v="3"/>
    <m/>
    <s v="Inversiones Galiz, S.R.L. "/>
    <s v=" Fiduciaria Reservas, S.A"/>
    <n v="12"/>
    <n v="2470033.44"/>
  </r>
  <r>
    <x v="6"/>
    <s v="Residencial Granada Oriental"/>
    <x v="0"/>
    <m/>
    <s v="Constructora Vestalia, S.R.L."/>
    <s v="Fiduciaria Asociación Popular de Ahorros y Préstamos, S.A. "/>
    <n v="136"/>
    <n v="24756191.52"/>
  </r>
  <r>
    <x v="6"/>
    <s v="Residencial Habita de Pantoja"/>
    <x v="0"/>
    <m/>
    <s v=" ICAS-ALUM, S.R.L."/>
    <s v=" Fiduciaria Reservas, S.A"/>
    <n v="220"/>
    <n v="39509465.399999999"/>
  </r>
  <r>
    <x v="6"/>
    <s v="Residencial Higuey City Homes"/>
    <x v="6"/>
    <m/>
    <s v="TC Realtors, S.R.L."/>
    <s v="Fiduciaria Popular, S.A. "/>
    <n v="944"/>
    <n v="192399829.52000001"/>
  </r>
  <r>
    <x v="6"/>
    <s v="Residencial Jardines de la Romana"/>
    <x v="2"/>
    <m/>
    <s v="Vivienda Social Vienso, S.R.L."/>
    <s v=" Fiduciaria Reservas, S.A"/>
    <n v="304"/>
    <n v="68928902.239999995"/>
  </r>
  <r>
    <x v="6"/>
    <s v="Residencial Jardines de Veragua"/>
    <x v="17"/>
    <m/>
    <s v="Hernández Peralta-Diseños y Construcciones, S.R.L."/>
    <s v="Fiduciaria Popular, S.A. "/>
    <n v="384"/>
    <n v="66285200"/>
  </r>
  <r>
    <x v="6"/>
    <s v="Residencial Jardines del Arroyo"/>
    <x v="0"/>
    <m/>
    <s v="Constructora Bisonó, S.A."/>
    <s v="Fiducorp. S. A."/>
    <n v="1808"/>
    <n v="337774896.72000003"/>
  </r>
  <r>
    <x v="6"/>
    <s v="Residencial Jardines del Paraiso"/>
    <x v="13"/>
    <m/>
    <s v="Constructora Alfranza, S.R.L"/>
    <s v=" Fiduciaria Reservas, S.A"/>
    <n v="132"/>
    <n v="25780643.640000001"/>
  </r>
  <r>
    <x v="6"/>
    <s v="Residencial Jardines del Puerto 7"/>
    <x v="7"/>
    <m/>
    <s v="GESARC Group, S.R.L."/>
    <s v=" Fiduciaria Reservas, S.A"/>
    <n v="10"/>
    <n v="2411969"/>
  </r>
  <r>
    <x v="6"/>
    <s v="Residencial Jardines El Dorado VI"/>
    <x v="18"/>
    <m/>
    <s v="Consorcio Alconci-KSI, S.R.L."/>
    <s v=" Fiduciaria Reservas, S.A"/>
    <n v="64"/>
    <n v="16140157.92"/>
  </r>
  <r>
    <x v="6"/>
    <s v="Residencial Juan Pablo II - Lote II"/>
    <x v="0"/>
    <m/>
    <s v="Constructora Bisonó, S.A."/>
    <s v="Fiducorp. S. A."/>
    <n v="616"/>
    <n v="78377036.560000002"/>
  </r>
  <r>
    <x v="6"/>
    <s v="Residencial La Marquesa Residences II, Ciudad Juan Bosch, Lote 03-09-02"/>
    <x v="0"/>
    <m/>
    <s v=" Constructora Acosta Bello, S.R.L."/>
    <s v="Fiduciaria Universal, S.A. "/>
    <n v="240"/>
    <n v="48301706.399999999"/>
  </r>
  <r>
    <x v="6"/>
    <s v="Residencial La Marquesa Residences, Ciudad Juan Bosch, Lote 07-35-01"/>
    <x v="0"/>
    <m/>
    <s v="Consorcio Construcciones Planificadas"/>
    <s v="Fiduciaria Universal, S.A. "/>
    <n v="280"/>
    <n v="43182647.520000003"/>
  </r>
  <r>
    <x v="6"/>
    <s v="Residencial Las Arecas II"/>
    <x v="16"/>
    <m/>
    <s v="Blue Diamond Construction, S.R.L."/>
    <s v="Fiduciaria Popular, S.A. "/>
    <n v="96"/>
    <n v="19090779.760000002"/>
  </r>
  <r>
    <x v="6"/>
    <s v="Residencial Las Aromas del Parque Etapas III y IV"/>
    <x v="3"/>
    <m/>
    <s v="Constructora JAC, S.R.L."/>
    <s v="Fiduciaria BHD, S.A. "/>
    <n v="184"/>
    <n v="33067390.719999999"/>
  </r>
  <r>
    <x v="6"/>
    <s v="Residencial Las Cayenas, Etapa 9"/>
    <x v="0"/>
    <m/>
    <s v="Manuel Francisco Cabrera Crispin"/>
    <s v="Fiduciaria La Nacional, S. A. "/>
    <n v="160"/>
    <n v="33893521.600000001"/>
  </r>
  <r>
    <x v="6"/>
    <s v="Residencial Las Gaviotas II"/>
    <x v="6"/>
    <m/>
    <s v="INVERPOP Internacional, S.R.L."/>
    <s v="Fiduciaria La Nacional, S. A. "/>
    <n v="71"/>
    <n v="15535862.869999999"/>
  </r>
  <r>
    <x v="6"/>
    <s v="Residencial Las Palmeras, 2da. y 3ra. ETAPA."/>
    <x v="8"/>
    <m/>
    <s v="Constructora Laugama, S.R.L."/>
    <s v=" Fiduciaria Reservas, S.A"/>
    <n v="128"/>
    <n v="20383499.52"/>
  </r>
  <r>
    <x v="6"/>
    <s v="Residencial Los Carlos Cuarta Etapa"/>
    <x v="2"/>
    <m/>
    <s v="Inmobiliaria DR. Village, S.R.L."/>
    <s v="Fiduciaria La Nacional, S.A. "/>
    <n v="24"/>
    <n v="4837236.72"/>
  </r>
  <r>
    <x v="6"/>
    <s v="Residencial LP9"/>
    <x v="0"/>
    <m/>
    <s v="López Vanderhorst Pérez Real Estate Investment, S.R.L."/>
    <s v="Fiduciaria BHD, S.A. "/>
    <n v="936"/>
    <n v="144069794.44"/>
  </r>
  <r>
    <x v="6"/>
    <s v="Residencial Magdalena"/>
    <x v="0"/>
    <m/>
    <s v="Constructora MAGAL, S.R.L."/>
    <s v=" Fiduciaria Reservas, S.A"/>
    <n v="12"/>
    <n v="2240763.4900000002"/>
  </r>
  <r>
    <x v="6"/>
    <s v="Residencial Martina Caribbean II"/>
    <x v="0"/>
    <m/>
    <s v="Ingeniería Asociados, S.R.L. (INGASA)"/>
    <s v="Fiduciaria Popular, S.A. "/>
    <n v="120"/>
    <n v="18757145.449999999"/>
  </r>
  <r>
    <x v="6"/>
    <s v="Residencial MDL Haina"/>
    <x v="7"/>
    <m/>
    <s v="Grupo MDLSL, S.R.L."/>
    <s v="Fiduciaria BHD, S.A. "/>
    <n v="104"/>
    <n v="18401618.559999999"/>
  </r>
  <r>
    <x v="6"/>
    <s v="Residencial MDL Haina, Fase 2"/>
    <x v="7"/>
    <m/>
    <s v="Grupo MDLSL, S.R.L."/>
    <s v="Fiduciaria BHD, S.A. "/>
    <n v="72"/>
    <n v="12328732.800000001"/>
  </r>
  <r>
    <x v="6"/>
    <s v="Residencial MDL West Towers"/>
    <x v="0"/>
    <m/>
    <s v="Manuel Arcadio De Los Santos Lagares"/>
    <s v="Fiduciaria BHD, S.A. "/>
    <n v="320"/>
    <n v="70600972.799999997"/>
  </r>
  <r>
    <x v="6"/>
    <s v="Residencial Paseo del Este II"/>
    <x v="0"/>
    <m/>
    <s v="Constructora Bisonó, S.A."/>
    <s v="Fiducorp. S. A."/>
    <n v="304"/>
    <n v="79434078.239999995"/>
  </r>
  <r>
    <x v="6"/>
    <s v="Residencial Petalos De Cerro Alto"/>
    <x v="3"/>
    <m/>
    <s v="Guillen y Dominguez, S.R.L"/>
    <s v=" Fiduciaria Reservas, S.A"/>
    <n v="32"/>
    <n v="6288484.7999999998"/>
  </r>
  <r>
    <x v="6"/>
    <s v="Residencial Prados de la Montaña"/>
    <x v="3"/>
    <m/>
    <s v="Constructora Bisonó, S.A."/>
    <s v="Fiducorp. S. A."/>
    <n v="474"/>
    <n v="67994307.200000003"/>
  </r>
  <r>
    <x v="6"/>
    <s v="Residencial San Isidro Labrador"/>
    <x v="0"/>
    <m/>
    <s v="Constructora Bisonó, S.A."/>
    <s v="Fiducorp. S. A."/>
    <n v="4344"/>
    <n v="554301112.79999995"/>
  </r>
  <r>
    <x v="6"/>
    <s v="Residencial Seram II"/>
    <x v="3"/>
    <m/>
    <s v="Seram Corporativa, S.R.L."/>
    <s v=" Fiduciaria Reservas, S.A"/>
    <n v="176"/>
    <n v="30494735.84"/>
  </r>
  <r>
    <x v="6"/>
    <s v="Residencial Sol Oriens 2"/>
    <x v="0"/>
    <m/>
    <s v="Jpolanco Constructora, S.R.L."/>
    <s v="Fiduciaria Popular, S.A. "/>
    <n v="40"/>
    <n v="5573188.7000000002"/>
  </r>
  <r>
    <x v="6"/>
    <s v="Residencial Sol Oriens IV"/>
    <x v="0"/>
    <m/>
    <s v="Jpolanco Constructora, S.R.L."/>
    <s v="Fiduciaria Popular, S.A. "/>
    <n v="56"/>
    <n v="12135294.640000001"/>
  </r>
  <r>
    <x v="6"/>
    <s v="Residencial Sol Oriens V"/>
    <x v="0"/>
    <m/>
    <s v="Jpolanco Constructora, S.R.L."/>
    <s v="Fiduciaria Popular, S.A. "/>
    <n v="52"/>
    <n v="10881542.35"/>
  </r>
  <r>
    <x v="6"/>
    <s v="Residencial Susana I"/>
    <x v="16"/>
    <m/>
    <s v="Maxi-Inmo, S.R.L."/>
    <s v="Fiduciaria La Nacional, S. A. "/>
    <n v="60"/>
    <n v="7849321.3200000003"/>
  </r>
  <r>
    <x v="6"/>
    <s v="Residencial Terraforte I"/>
    <x v="0"/>
    <m/>
    <s v="Grupo TERRAFORTE, S.R.L."/>
    <s v="Fiduciaria La Nacional, S. A. "/>
    <n v="20"/>
    <n v="4750785.12"/>
  </r>
  <r>
    <x v="6"/>
    <s v="Residencial Viaforela 2"/>
    <x v="16"/>
    <m/>
    <s v="Vialboral, S.R.L"/>
    <s v="Fiduciaria Universal, S.A. "/>
    <n v="72"/>
    <n v="16326910.08"/>
  </r>
  <r>
    <x v="6"/>
    <s v="Residencial Viaforela I"/>
    <x v="16"/>
    <m/>
    <s v="Vialboral, S.R.L"/>
    <s v="Fiduciaria Universal, S.A. "/>
    <n v="36"/>
    <n v="6955841.7599999998"/>
  </r>
  <r>
    <x v="6"/>
    <s v="Residencial Vila Andrea II"/>
    <x v="0"/>
    <m/>
    <s v="Ingeniería Civil y del Medio Ambiente (ICMA), S.R.L."/>
    <s v="Fiduciaria La Nacional, S. A. "/>
    <n v="16"/>
    <n v="2801728.4"/>
  </r>
  <r>
    <x v="6"/>
    <s v="Residencial Villas del Centro V"/>
    <x v="0"/>
    <m/>
    <s v="Ventas e Inversiones, S.R.L. (VINSA)"/>
    <s v="Fiduciaria La Nacional, S. A. "/>
    <n v="44"/>
    <n v="7245801.3600000003"/>
  </r>
  <r>
    <x v="6"/>
    <s v="Residencial Vista Bahia"/>
    <x v="19"/>
    <m/>
    <s v="Isabel Sánchez de Jesus"/>
    <s v=" Fiduciaria Reservas, S.A"/>
    <n v="16"/>
    <n v="3041103"/>
  </r>
  <r>
    <x v="6"/>
    <s v="Residencial Vista de la Colina"/>
    <x v="0"/>
    <m/>
    <s v="CHARIX Group, S.R.L. "/>
    <s v="Fiduciaria BHD, S.A. "/>
    <n v="32"/>
    <n v="7010348.4800000004"/>
  </r>
  <r>
    <x v="6"/>
    <s v="Residencial Vista del Atlántico-Gaspar Hernández"/>
    <x v="17"/>
    <m/>
    <s v="Constructora Figueroa &amp; Asociados"/>
    <s v="Fiduciaria Universal, S.A. "/>
    <n v="144"/>
    <n v="28594757.100000001"/>
  </r>
  <r>
    <x v="6"/>
    <s v="Residencial Vista Ecológica"/>
    <x v="0"/>
    <m/>
    <s v="Constructora Arena Fina, S.R.L."/>
    <s v="Fiduciaria Asociación Popular de Ahorros y Préstamos, S.A. "/>
    <n v="224"/>
    <n v="47430372.200000003"/>
  </r>
  <r>
    <x v="6"/>
    <s v="Residencial Vista Hermosa"/>
    <x v="7"/>
    <m/>
    <s v="Constructora Vizcaino Vasquez, S.R.L."/>
    <s v=" Fiduciaria Reservas, S.A"/>
    <n v="154"/>
    <n v="42328462.899999999"/>
  </r>
  <r>
    <x v="6"/>
    <s v="Residencial Vista Sol"/>
    <x v="3"/>
    <m/>
    <s v="Constructora Vistasol, CVS, S.R.L."/>
    <s v=" Fiduciaria Reservas, S.A"/>
    <n v="232"/>
    <n v="51554860.719999999"/>
  </r>
  <r>
    <x v="6"/>
    <s v="Residencial Vistas del Olimpo"/>
    <x v="3"/>
    <m/>
    <s v="Inversiones Rincón Largo S.R.L."/>
    <s v="Fiduciaria Asociación Popular de Ahorros y Prestamos, S.A. "/>
    <n v="128"/>
    <n v="23628303.16"/>
  </r>
  <r>
    <x v="6"/>
    <s v="Residencial Yofisa Lucky 7"/>
    <x v="0"/>
    <m/>
    <s v="Inmobiliaria Yofisa, E.I.R.L."/>
    <s v="Fiduciaria La Nacional, S. A. "/>
    <n v="64"/>
    <n v="13154284.16"/>
  </r>
  <r>
    <x v="6"/>
    <s v="San Pedro de Macorís"/>
    <x v="1"/>
    <m/>
    <s v="Right Construction, S.R.L."/>
    <s v="DAF PARTNERS FIDUCIARIA. S.A"/>
    <n v="693"/>
    <n v="108162974.08"/>
  </r>
  <r>
    <x v="6"/>
    <s v="Villa Magisterial Yapur Dumit, Quinta Etapa "/>
    <x v="3"/>
    <m/>
    <s v="Constructora F&amp;A Continental, S.R.L"/>
    <s v="Fiduciaria Popular, S.A. "/>
    <n v="352"/>
    <n v="54252947.840000004"/>
  </r>
  <r>
    <x v="7"/>
    <s v="Altos del Valle"/>
    <x v="3"/>
    <m/>
    <s v="Constructora Gómez Aranda, S.R.L."/>
    <s v="Fiduciaria Popular, S.A. "/>
    <n v="384"/>
    <n v="52828361.759999998"/>
  </r>
  <r>
    <x v="7"/>
    <s v="Ciudad Costa Este Verón Punta Cana"/>
    <x v="6"/>
    <m/>
    <s v="Negocios y representaciones Rabiensa, S.A."/>
    <s v="Fiduciaria Popular, S.A. "/>
    <n v="401"/>
    <n v="66283266.280000009"/>
  </r>
  <r>
    <x v="7"/>
    <s v="Colinas del Sol "/>
    <x v="0"/>
    <m/>
    <s v="FOR-CASA PROMOTORA INMOBILIARIA, S.R.L"/>
    <s v="FIDUCIARIA UNIVERSAL, S.A"/>
    <n v="40"/>
    <n v="8059715.2400000002"/>
  </r>
  <r>
    <x v="7"/>
    <s v="Diego Ernesto IV"/>
    <x v="0"/>
    <m/>
    <s v="Grupo Peguero Curiel, S.R.L"/>
    <s v="FIDUCIARIA POPULAR, S.A"/>
    <n v="20"/>
    <n v="5120432.37"/>
  </r>
  <r>
    <x v="7"/>
    <s v="Don Jacobo Cornelio"/>
    <x v="13"/>
    <m/>
    <s v="Vivienda Social Venso, S. R. L."/>
    <s v="FIDEUNION, S.A"/>
    <n v="608"/>
    <n v="120191865.92"/>
  </r>
  <r>
    <x v="7"/>
    <s v="Garden City II "/>
    <x v="0"/>
    <m/>
    <s v="Sufe, S.R.L"/>
    <s v="FIDUCIARIA POPULAR, S.A"/>
    <n v="460"/>
    <n v="112093238.65000001"/>
  </r>
  <r>
    <x v="7"/>
    <s v="Graditi Valley"/>
    <x v="15"/>
    <m/>
    <s v="Graditi Proyectos, S. R. L."/>
    <s v=" Fiduciaria Reservas, S.A"/>
    <n v="144"/>
    <n v="42090285.600000001"/>
  </r>
  <r>
    <x v="7"/>
    <s v="Hábitat Uno, Ciudad Juan Bosch"/>
    <x v="0"/>
    <m/>
    <s v="Constructora Rizek &amp; Asociados, S.R.L."/>
    <s v="Fiduciaria BHD, S.A. "/>
    <n v="72"/>
    <n v="51841155.020000011"/>
  </r>
  <r>
    <x v="7"/>
    <s v="Hato Nuevo III"/>
    <x v="2"/>
    <m/>
    <s v="Constructora Bisonó, S.A."/>
    <s v="FIDUCORP, S.A"/>
    <n v="191"/>
    <n v="28031103.84"/>
  </r>
  <r>
    <x v="7"/>
    <s v="La Jagua"/>
    <x v="8"/>
    <m/>
    <s v="Simón Bolivar Durán Serra"/>
    <s v="FIDEUNION, S.A"/>
    <n v="120"/>
    <n v="26703501.600000001"/>
  </r>
  <r>
    <x v="7"/>
    <s v="Nuevas Terrazas VIII"/>
    <x v="14"/>
    <m/>
    <s v="CBS Developments, S.R.L"/>
    <s v="Fiduciaria In Commendam, S.A.  "/>
    <n v="472"/>
    <n v="83753349.439999998"/>
  </r>
  <r>
    <x v="7"/>
    <s v="Ópalo 3 - Los Hidalgos"/>
    <x v="0"/>
    <m/>
    <s v="Condominios Ópalo L2P, S.R.L."/>
    <s v="Fiduciaria Popular, S.A. "/>
    <n v="88"/>
    <n v="18824601.199999999"/>
  </r>
  <r>
    <x v="7"/>
    <s v="Parque de las Colinas II"/>
    <x v="0"/>
    <m/>
    <s v="Inversiones Madizol, S. R. L."/>
    <s v="FIDUCIARIA BHD, S.A"/>
    <n v="144"/>
    <n v="32934575.52"/>
  </r>
  <r>
    <x v="7"/>
    <s v="Res. Ita Esther II"/>
    <x v="0"/>
    <m/>
    <s v="Constructora Cid Ricart, S.R.L"/>
    <s v="FIDUCIARIA POPULAR, S.A"/>
    <n v="416"/>
    <n v="82637646.349999994"/>
  </r>
  <r>
    <x v="7"/>
    <s v="Residencial Alta Vista"/>
    <x v="0"/>
    <m/>
    <s v="Medos Mallol Constructora, S.R.L"/>
    <s v="FIDUCIARIA LA NACIONAL, S.A"/>
    <n v="36"/>
    <n v="8275845"/>
  </r>
  <r>
    <x v="7"/>
    <s v="Residencial Alto del Prado III"/>
    <x v="13"/>
    <m/>
    <s v="Gabriel Lister Butler"/>
    <s v="FIDUCIARIA POPULAR, S.A"/>
    <n v="40"/>
    <n v="10333755.32"/>
  </r>
  <r>
    <x v="7"/>
    <s v="Residencial Arboleda "/>
    <x v="0"/>
    <m/>
    <s v="Constructora Reyes Sanchez, S.R.L. "/>
    <s v=" Fiduciaria Reservas, S.A"/>
    <n v="32"/>
    <n v="5397795.7599999998"/>
  </r>
  <r>
    <x v="7"/>
    <s v="Residencial Arrollo Alto II"/>
    <x v="0"/>
    <m/>
    <s v="Promotora Todal, S.R.L."/>
    <s v="FIDUCIARIA LA NACIONAL, S.A"/>
    <n v="32"/>
    <n v="7362807.1600000001"/>
  </r>
  <r>
    <x v="7"/>
    <s v="Residencial Bosque de Amatista"/>
    <x v="0"/>
    <m/>
    <s v="Collection Construction, S.R.L"/>
    <s v="FIDUCIARIA POPULAR, S.A"/>
    <n v="64"/>
    <n v="16342774.4"/>
  </r>
  <r>
    <x v="7"/>
    <s v="Residencial Cañaveral del Mar"/>
    <x v="18"/>
    <m/>
    <s v="MAIRENÍ BOURNIGAL &amp; CO. S.R.L"/>
    <s v="FIDUCORP, S.A"/>
    <n v="232"/>
    <n v="66719267.32"/>
  </r>
  <r>
    <x v="7"/>
    <s v="Residencial Catalina del Mar 1"/>
    <x v="2"/>
    <m/>
    <s v="Travencore Construcción"/>
    <s v="Fiduciaria Popular, S.A. "/>
    <n v="48"/>
    <n v="11111479.68"/>
  </r>
  <r>
    <x v="7"/>
    <s v="Residencial Ciudad de Palmarejo"/>
    <x v="0"/>
    <m/>
    <s v="Condi, S.R.L"/>
    <s v=" Fiduciaria Reservas, S.A"/>
    <n v="592"/>
    <n v="109728075.28"/>
  </r>
  <r>
    <x v="7"/>
    <s v="Residencial Ciudad Las Cayenas, Etapa I"/>
    <x v="0"/>
    <m/>
    <s v="Hoyo Llano Develosping ING"/>
    <s v="FIDUCIARIA UNIVERSAL, S.A"/>
    <n v="384"/>
    <n v="38728607.759999998"/>
  </r>
  <r>
    <x v="7"/>
    <s v="Residencial Contanza Montserrat"/>
    <x v="0"/>
    <m/>
    <s v=" Inversiones Frangoya., S.A.S."/>
    <s v="Fiduciaria La Nacional, S.A. "/>
    <n v="648"/>
    <n v="113143414.47999999"/>
  </r>
  <r>
    <x v="7"/>
    <s v="Residencial Corales de las Americas"/>
    <x v="0"/>
    <m/>
    <s v="Gruinca, Grupo Inmobiliario del Caribe, S.R.l "/>
    <s v="FIDUCIARIA POPULAR, S.A"/>
    <n v="40"/>
    <n v="8403066.2400000002"/>
  </r>
  <r>
    <x v="7"/>
    <s v="Residencial Don  Giovanni I"/>
    <x v="13"/>
    <m/>
    <s v="Constructora Tierra Alta, S.R.L"/>
    <s v="FIDUCIARIA POPULAR, S.A"/>
    <n v="16"/>
    <n v="3920761.44"/>
  </r>
  <r>
    <x v="7"/>
    <s v="Residencial Don Juan "/>
    <x v="13"/>
    <m/>
    <s v="MIGUEL ANGEL MORILLA GÓMEZ "/>
    <s v="FIDUCIARIA POPULAR, S.A"/>
    <n v="108"/>
    <n v="22720963.32"/>
  </r>
  <r>
    <x v="7"/>
    <s v="Residencial Don Marcelo Baní II"/>
    <x v="16"/>
    <m/>
    <s v="Grupo Servinta, S.R.L|"/>
    <s v="FIDUCIARIA LA NACIONAL, S.A"/>
    <n v="614"/>
    <n v="156625725"/>
  </r>
  <r>
    <x v="7"/>
    <s v="Residencial Doña Alba II"/>
    <x v="14"/>
    <m/>
    <s v="Constructora MHM, S.R.L"/>
    <s v="FIDUCIARIA POPULAR, S.A"/>
    <n v="8"/>
    <n v="921040.24"/>
  </r>
  <r>
    <x v="7"/>
    <s v="Residencial Doña Oliva "/>
    <x v="7"/>
    <m/>
    <s v="Constructora Sociedad Man., S.R.L."/>
    <s v="Fiduciaria BHD, S.A. "/>
    <n v="150"/>
    <n v="32061815.699999996"/>
  </r>
  <r>
    <x v="7"/>
    <s v="Residencial El Molino 2da Etapa"/>
    <x v="13"/>
    <m/>
    <s v="Molinos Moronta, S.R.L"/>
    <s v="FIDUCIARIA UNIVERSAL, S.A"/>
    <n v="36"/>
    <n v="5581049.1900000004"/>
  </r>
  <r>
    <x v="7"/>
    <s v="Residencial El Molino II"/>
    <x v="16"/>
    <m/>
    <s v="Moronta Rivas Inmobiliaria, S.R.L"/>
    <s v="FIDUCIARIA UNIVERSAL, S.A"/>
    <n v="48"/>
    <n v="11929258.74"/>
  </r>
  <r>
    <x v="7"/>
    <s v="Residencial Elsa Allende"/>
    <x v="0"/>
    <m/>
    <s v="Compañía Dominicana de la Construccion, CODOCON, S.R.L"/>
    <s v="Fiduciaria Popular, S.A. "/>
    <n v="32"/>
    <n v="7971241.9633599967"/>
  </r>
  <r>
    <x v="7"/>
    <s v="Residencial Elsa Dúo "/>
    <x v="0"/>
    <m/>
    <s v="Compañía Dominicana de la Construccion, CODOCON, S.R.L"/>
    <s v="FIDUCIARIA POPULAR, S.A"/>
    <n v="16"/>
    <n v="4028328.48"/>
  </r>
  <r>
    <x v="7"/>
    <s v="Residencial Elsa Edén "/>
    <x v="0"/>
    <m/>
    <s v="Compañía Dominicana de la Construccion, CODOCON, S.R.L"/>
    <s v="FIDUCIARIA POPULAR, S.A"/>
    <n v="24"/>
    <n v="6082709.36032"/>
  </r>
  <r>
    <x v="7"/>
    <s v="Residencial Esther II, III Y IV"/>
    <x v="0"/>
    <m/>
    <s v="Constructora Bisonó, S.A."/>
    <s v="FIDUCORP, S.A"/>
    <n v="216"/>
    <n v="39079359.18"/>
  </r>
  <r>
    <x v="7"/>
    <s v="Residencial Galerias de Pantoja"/>
    <x v="0"/>
    <m/>
    <s v="Collection Construction, S.R.L"/>
    <s v="FIDUCIARIA POPULAR, S.A"/>
    <n v="36"/>
    <n v="5793679.4400000004"/>
  </r>
  <r>
    <x v="7"/>
    <s v="Residencial Garden Life I "/>
    <x v="3"/>
    <m/>
    <s v="Blue Diamond Construction Group, S.R.L"/>
    <s v="FIDUCIARIA POPULAR, S.A"/>
    <n v="172"/>
    <n v="49707208.390000001"/>
  </r>
  <r>
    <x v="7"/>
    <s v="Residencial Golden Gables"/>
    <x v="6"/>
    <m/>
    <s v="Domuk Developments, S. R. L."/>
    <s v="FIDUCIARIA POPULAR, S.A"/>
    <n v="56"/>
    <n v="15038352.16"/>
  </r>
  <r>
    <x v="7"/>
    <s v="Residencial Hamaca"/>
    <x v="13"/>
    <m/>
    <s v=" Ing. Miguel Angel Morilla Gomez y Asoc., S.R.L"/>
    <s v="FIDUCIARIA POPULAR, S.A"/>
    <n v="79"/>
    <n v="38845593.670000002"/>
  </r>
  <r>
    <x v="7"/>
    <s v="Residencial Isabel II "/>
    <x v="0"/>
    <m/>
    <s v="Construmech LZ, S.R.L"/>
    <s v=" Fiduciaria Reservas, S.A"/>
    <n v="20"/>
    <n v="4663989.08"/>
  </r>
  <r>
    <x v="7"/>
    <s v="Residencial la Gaviota, Lote 08-23-01"/>
    <x v="0"/>
    <m/>
    <s v="Consorcio Antillano"/>
    <s v=" Fiduciaria Reservas, S.A"/>
    <n v="480"/>
    <n v="81962006"/>
  </r>
  <r>
    <x v="7"/>
    <s v="Residencial La Liras II"/>
    <x v="3"/>
    <m/>
    <s v="Constructora Tactuk Hernández, S.R.L."/>
    <s v="FIDUCIARIA LA NACIONAL, S.A"/>
    <n v="224"/>
    <n v="53774780.799999997"/>
  </r>
  <r>
    <x v="7"/>
    <s v="Residencial Las Acacias I"/>
    <x v="3"/>
    <m/>
    <s v="Constructora Derco, S.R.L"/>
    <s v=" Fiduciaria Reservas, S.A"/>
    <n v="1264"/>
    <n v="226311148.31999999"/>
  </r>
  <r>
    <x v="7"/>
    <s v="Residencial Las Amapolas"/>
    <x v="6"/>
    <m/>
    <s v="Ingelconsup, S. R. L."/>
    <s v=" Fiduciaria Reservas, S.A"/>
    <n v="51"/>
    <n v="10921696.92"/>
  </r>
  <r>
    <x v="7"/>
    <s v="Residencial Las Cayenas 6"/>
    <x v="0"/>
    <m/>
    <s v="Inversiones Manuel Cabrera, S.A"/>
    <s v="FIDUCIARIA LA NACIONAL, S.A"/>
    <n v="112"/>
    <n v="27060510.4168"/>
  </r>
  <r>
    <x v="7"/>
    <s v="Residencial Las Cayenas Etapa 7"/>
    <x v="0"/>
    <m/>
    <s v="Inversiones Manuel Cabrera, S.A"/>
    <s v="FIDUCIARIA LA NACIONAL, S.A"/>
    <n v="224"/>
    <n v="71012321"/>
  </r>
  <r>
    <x v="7"/>
    <s v="Residencial Las Cayenas Etapa 9"/>
    <x v="0"/>
    <m/>
    <s v="Inversiones Manuel Cabrera, S.A"/>
    <s v="FIDUCIARIA LA NACIONAL, S.A"/>
    <n v="160"/>
    <n v="40359042"/>
  </r>
  <r>
    <x v="7"/>
    <s v="Residencial Las Cayenas, Etapa 10"/>
    <x v="0"/>
    <m/>
    <s v="Inversiones Manuel Cabrera, S.A"/>
    <s v="FIDUCIARIA LA NACIONAL, S.A"/>
    <n v="224"/>
    <n v="50523344.200000003"/>
  </r>
  <r>
    <x v="7"/>
    <s v="Residencial las Cayenas, Etapa 8"/>
    <x v="0"/>
    <m/>
    <s v="Inversiones Manuel Cabrera, S.A"/>
    <s v="FIDUCIARIA LA NACIONAL, S.A"/>
    <n v="112"/>
    <n v="25308202.079999998"/>
  </r>
  <r>
    <x v="7"/>
    <s v="Residencial Las Liras  "/>
    <x v="3"/>
    <m/>
    <s v="Constructora Tactuk Hernández, S.R.L."/>
    <s v="Fiduciaria La Nacional, S.A. "/>
    <n v="48"/>
    <n v="10719188.48"/>
  </r>
  <r>
    <x v="7"/>
    <s v="Residencial Lorett"/>
    <x v="6"/>
    <m/>
    <s v=" Desarrollo Inmobiliario Lorette, S.R.L."/>
    <s v="FIDUCIARIA ASOCIACION POPULAR"/>
    <n v="78"/>
    <n v="16017164.460000001"/>
  </r>
  <r>
    <x v="7"/>
    <s v="Residencial Los Naranjos I"/>
    <x v="18"/>
    <m/>
    <s v="Estruvial, S.R.L"/>
    <s v="FIDUCIARIA ASOCIACION POPULAR"/>
    <n v="72"/>
    <n v="15323450.4"/>
  </r>
  <r>
    <x v="7"/>
    <s v="Residencial Maestro De Bani"/>
    <x v="0"/>
    <m/>
    <s v="Grupo MDLSL, S.R.L"/>
    <s v="FIDUCIARIA UNIVERSAL, S.A"/>
    <n v="160"/>
    <n v="30761777.600000001"/>
  </r>
  <r>
    <x v="7"/>
    <s v="Residencial Millennium 21"/>
    <x v="0"/>
    <m/>
    <s v="PIMENTEL PIÑA &amp; ASOCIADOS, S.A"/>
    <s v="FIDUCIARIA ASOCIACION POPULAR"/>
    <n v="72"/>
    <n v="13276040.014079999"/>
  </r>
  <r>
    <x v="7"/>
    <s v="Residencial Monumental"/>
    <x v="0"/>
    <m/>
    <s v="Constructora Bisonó, S.A."/>
    <s v="FIDUCORP, S.A"/>
    <n v="1656"/>
    <n v="254023876.47"/>
  </r>
  <r>
    <x v="7"/>
    <s v="Residencial Nely I"/>
    <x v="0"/>
    <m/>
    <s v="Construcciones e Inversiones Pezino, S.R.L"/>
    <s v="FIDUCIARIA LA NACIONAL, S.A"/>
    <n v="15"/>
    <n v="2707638.95"/>
  </r>
  <r>
    <x v="7"/>
    <s v="Residencial Palcos de Marañon"/>
    <x v="0"/>
    <m/>
    <s v="Constructora Polaris, S.R.L."/>
    <s v="FIDUCIARIA POPULAR, S.A"/>
    <n v="64"/>
    <n v="11850676.48"/>
  </r>
  <r>
    <x v="7"/>
    <s v="Residencial Palmare Caleta II"/>
    <x v="0"/>
    <m/>
    <s v="Inversiones Kirgios, S.R.L. "/>
    <s v=" Fiduciaria Reservas, S.A"/>
    <n v="56"/>
    <n v="8027975.7599999998"/>
  </r>
  <r>
    <x v="7"/>
    <s v="Residencial Palmares de Caleta III"/>
    <x v="2"/>
    <m/>
    <s v="Inversiones Kirgios, S.R.L. "/>
    <s v=" Fiduciaria Reservas, S.A"/>
    <n v="56"/>
    <n v="6066516.54"/>
  </r>
  <r>
    <x v="7"/>
    <s v="Residencial Palmares de la Caleta I"/>
    <x v="2"/>
    <m/>
    <s v="Inversiones Kirgios, S.R.L. "/>
    <s v=" Fiduciaria Reservas, S.A"/>
    <n v="56"/>
    <n v="9591991.5199999996"/>
  </r>
  <r>
    <x v="7"/>
    <s v="Residencial Palmas del Llano II"/>
    <x v="2"/>
    <m/>
    <s v="Constructora Tactuk Hernández, S.R.L."/>
    <s v="FIDUCIARIA LA NACIONAL, S.A"/>
    <n v="64"/>
    <n v="12944129.76"/>
  </r>
  <r>
    <x v="7"/>
    <s v="Residencial Paseo de las Palmas"/>
    <x v="0"/>
    <m/>
    <s v="Proyectos Generales RG, S.R.L"/>
    <s v="FIDUCORP, S.A"/>
    <n v="40"/>
    <n v="8103648.4000000004"/>
  </r>
  <r>
    <x v="7"/>
    <s v="Residencial Paseo del Arroyo"/>
    <x v="0"/>
    <m/>
    <s v="Inversiones Croar, S.A"/>
    <s v="FIDUCIARIA LA NACIONAL, S.A"/>
    <n v="200"/>
    <n v="42072714"/>
  </r>
  <r>
    <x v="7"/>
    <s v="Residencial Puerta Del Mar"/>
    <x v="6"/>
    <m/>
    <s v="Quacon, S.R.L"/>
    <s v=" Fiduciaria Reservas, S.A"/>
    <n v="48"/>
    <n v="10587906.52"/>
  </r>
  <r>
    <x v="7"/>
    <s v="Residencial Rivas 148"/>
    <x v="0"/>
    <m/>
    <s v="Revinta, S.R.L"/>
    <s v="FIDUCIARIA ASOCIACION POPULAR"/>
    <n v="40"/>
    <n v="8495931.9600000009"/>
  </r>
  <r>
    <x v="7"/>
    <s v="Residencial SELENE V-BAVARO"/>
    <x v="6"/>
    <m/>
    <s v=" Americo Antonio Liz Peralta y Emilio Martinez Hernandez"/>
    <s v="Fiduciaria La Nacional, S. A. "/>
    <n v="180"/>
    <n v="33556300.200000003"/>
  </r>
  <r>
    <x v="7"/>
    <s v="Residencial Shalom VI-B"/>
    <x v="7"/>
    <m/>
    <s v="Constructora Alcla, S. R. L."/>
    <s v=" Fiduciaria Reservas, S.A"/>
    <n v="56"/>
    <n v="9621442.7400000002"/>
  </r>
  <r>
    <x v="7"/>
    <s v="Residencial Susana 1"/>
    <x v="16"/>
    <m/>
    <s v="Maxi-Inmo, S.R.L."/>
    <s v="FIDUCIARIA LA NACIONAL, S.A"/>
    <n v="60"/>
    <n v="9343327.1199999992"/>
  </r>
  <r>
    <x v="7"/>
    <s v="Residencial Terrazas de Villa Naco"/>
    <x v="0"/>
    <m/>
    <s v=" Inversiones Gideon 789, S.R.L. "/>
    <s v=" Fiduciaria Reservas, S.A"/>
    <n v="21"/>
    <n v="3940870.47"/>
  </r>
  <r>
    <x v="7"/>
    <s v="Residencial Via Forela 2"/>
    <x v="16"/>
    <m/>
    <s v="Vialboral, S.R.L"/>
    <s v="FIDUCIARIA UNIVERSAL, S.A"/>
    <n v="72"/>
    <n v="16568783.460000001"/>
  </r>
  <r>
    <x v="7"/>
    <s v="Residencial Via Gala I"/>
    <x v="0"/>
    <m/>
    <s v="Vialboral, S.R.L"/>
    <s v="FIDUCIARIA UNIVERSAL, S.A"/>
    <n v="64"/>
    <n v="14396568.960000001"/>
  </r>
  <r>
    <x v="7"/>
    <s v="Residencial Vista Del Prado"/>
    <x v="0"/>
    <m/>
    <s v="Constructora PHLOX Consulting Group, S.R.L."/>
    <s v="Fiduciaria Universal S.A."/>
    <n v="216"/>
    <n v="43143606.079999998"/>
  </r>
  <r>
    <x v="7"/>
    <s v="Residencial Vista del Rio"/>
    <x v="0"/>
    <m/>
    <s v="Constructora Aedificare,S.R.L "/>
    <s v="FIDUCIARIA BHD, S.A"/>
    <n v="35"/>
    <n v="6939371.5999999996"/>
  </r>
  <r>
    <x v="7"/>
    <s v="Urbanizacion Don Galo J. Mariot"/>
    <x v="0"/>
    <m/>
    <s v="Mariot Gas-Dura Mas S.R.L"/>
    <s v="Fiduciaria Popular, S.A. "/>
    <n v="118"/>
    <n v="16366364.380000001"/>
  </r>
  <r>
    <x v="7"/>
    <s v="Urbanización Ecológica la Vega "/>
    <x v="13"/>
    <m/>
    <s v="INVERSIONES PORMIHÚ, S.R.L"/>
    <s v="FIDUCIARIA UNION CORPORATIVA FIDEUNION, S.A"/>
    <n v="368"/>
    <n v="86728794.049999997"/>
  </r>
  <r>
    <x v="8"/>
    <s v="Allegro III"/>
    <x v="0"/>
    <m/>
    <s v="Arconim Constructora, S.A."/>
    <s v="FIDUCIARIA BHD, S.A"/>
    <n v="116"/>
    <n v="20525902.379999999"/>
  </r>
  <r>
    <x v="8"/>
    <s v="BALCONES DEL NORTE"/>
    <x v="0"/>
    <m/>
    <s v="WOJO INVESTMENT, S.R.L"/>
    <s v="FIDUCIARIA LA NACIONAL, S.A"/>
    <n v="296"/>
    <n v="56799740.079999998"/>
  </r>
  <r>
    <x v="8"/>
    <s v="Colinas del Río III"/>
    <x v="0"/>
    <m/>
    <s v="Promotora Colinas del Río, LTD"/>
    <s v="FIDUCIARIA LA NACIONAL, S.A"/>
    <n v="208"/>
    <n v="51506198.640000001"/>
  </r>
  <r>
    <x v="8"/>
    <s v="Cuidad del Valle"/>
    <x v="13"/>
    <m/>
    <s v="Constructora Prats &amp; Asociados, S.R.L"/>
    <s v="FIDEUNION, S.A"/>
    <n v="603"/>
    <n v="189339838.86000001"/>
  </r>
  <r>
    <x v="8"/>
    <s v="DON PEDRO"/>
    <x v="17"/>
    <m/>
    <s v="COMERCIALIZADORA DE BIENES Y RAICES, S.R.L"/>
    <s v=" Fiduciaria Reservas, S.A"/>
    <n v="30"/>
    <n v="4847052.3899999997"/>
  </r>
  <r>
    <x v="8"/>
    <s v="Doña Alba II"/>
    <x v="14"/>
    <m/>
    <s v="Constructora MHM,S.R.L."/>
    <s v="FIDUCIARIA POPULAR, S.A"/>
    <n v="8"/>
    <n v="1842080.56"/>
  </r>
  <r>
    <x v="8"/>
    <s v="JARDINES DE CATALINA"/>
    <x v="14"/>
    <m/>
    <s v="COMENCA INGENIERIA, S.R.L"/>
    <s v="FIDUCIARIA POPULAR, S.A"/>
    <n v="32"/>
    <n v="5170189.216"/>
  </r>
  <r>
    <x v="8"/>
    <s v="Keila VIII"/>
    <x v="0"/>
    <m/>
    <s v="IRAKI Construye, S.R.L"/>
    <s v="FIDEUNION, S.A"/>
    <n v="14"/>
    <n v="3051639.48"/>
  </r>
  <r>
    <x v="8"/>
    <s v="Opus Santo Domingo"/>
    <x v="0"/>
    <m/>
    <s v="Guerrero &amp; Guerrero, S.R.L"/>
    <s v="FIDUCIARIA POPULAR, S.A"/>
    <n v="983"/>
    <n v="208379156.96000001"/>
  </r>
  <r>
    <x v="8"/>
    <s v="Palmeras Del Este III"/>
    <x v="0"/>
    <m/>
    <s v="Codelpa, S.R.L."/>
    <s v="FIDUCIARIA POPULAR, S.A"/>
    <n v="336"/>
    <n v="60653988.479999997"/>
  </r>
  <r>
    <x v="8"/>
    <s v="PASEO DEL ESTE II"/>
    <x v="0"/>
    <m/>
    <s v="Constructora Bisonó, S.A."/>
    <s v="Fiducorp. S. A."/>
    <n v="560"/>
    <n v="90478311.279999986"/>
  </r>
  <r>
    <x v="8"/>
    <s v="PRADO ALTO DE SAN LUIS"/>
    <x v="0"/>
    <m/>
    <s v="CONSTRUCTORA ALFAU, S.R.L"/>
    <s v="FIDUCIARIA LA NACIONAL, S.A"/>
    <n v="352"/>
    <n v="59767787.359999999"/>
  </r>
  <r>
    <x v="8"/>
    <s v="PROYECTO VIA FORELA 3"/>
    <x v="16"/>
    <m/>
    <s v="VIALBORAL, S.R.L"/>
    <s v="FIDUCIARIA POPULAR, S.A"/>
    <n v="72"/>
    <n v="11632925.736"/>
  </r>
  <r>
    <x v="8"/>
    <s v="Quintas Karen Lisbeth"/>
    <x v="0"/>
    <m/>
    <s v="Ruiz Castro Bienes Raices y Construcción, S.R.L"/>
    <s v="FIDUCIARIA POPULAR, S.A"/>
    <n v="112"/>
    <n v="24278857.440000001"/>
  </r>
  <r>
    <x v="8"/>
    <s v="Residencial Arena del Este"/>
    <x v="0"/>
    <m/>
    <s v="Constructora Anca, S.R.L"/>
    <s v=" Fiduciaria Reservas, S.A"/>
    <n v="40"/>
    <n v="7962566.4800000004"/>
  </r>
  <r>
    <x v="8"/>
    <s v="RESIDENCIAL BEATO R. CORNIEL, S.R.L"/>
    <x v="0"/>
    <m/>
    <s v="CONSTRUCTORA BEATO CORNIEL"/>
    <s v=" Fiduciaria Reservas, S.A"/>
    <n v="16"/>
    <n v="2585094.608"/>
  </r>
  <r>
    <x v="8"/>
    <s v="Residencial Bosque del Prado II"/>
    <x v="0"/>
    <m/>
    <s v="Soluciones Arquitectonicas y Construcciones (SOLARC), S.R.L"/>
    <s v="FIDUCIARIA POPULAR, S.A"/>
    <n v="140"/>
    <n v="26552126.210000001"/>
  </r>
  <r>
    <x v="8"/>
    <s v="Residencial Dos Amigos, Ciudad Juan Bosch, Lote 07-06-26-01"/>
    <x v="0"/>
    <m/>
    <s v="Constructora A.G., S.R.L."/>
    <s v="FIDUCIARIA GLOBAL, S.A"/>
    <n v="1472"/>
    <n v="303119185.75999999"/>
  </r>
  <r>
    <x v="8"/>
    <s v="Residencial Filadelfia IX"/>
    <x v="0"/>
    <m/>
    <s v="Inversiones Trotter, S.R.L."/>
    <s v=" Fiduciaria Reservas, S.A"/>
    <n v="656"/>
    <n v="199093215.28"/>
  </r>
  <r>
    <x v="8"/>
    <s v="Residencial Filadelfia VIII"/>
    <x v="0"/>
    <m/>
    <s v="Inversiones Trotter, S.R.L."/>
    <s v=" Fiduciaria Reservas, S.A"/>
    <n v="296"/>
    <n v="66635639.880000003"/>
  </r>
  <r>
    <x v="8"/>
    <s v="Residencial Galiz"/>
    <x v="3"/>
    <m/>
    <s v="Inversiones Galiz, S.R.L"/>
    <s v=" Fiduciaria Reservas, S.A"/>
    <n v="24"/>
    <n v="7064568.4800000004"/>
  </r>
  <r>
    <x v="8"/>
    <s v="Residencial Jardines de la Colonia"/>
    <x v="0"/>
    <m/>
    <s v="Constructora Rio Plata, S.R.L"/>
    <s v="FIDUCARIA LA NACIONAL, S.A"/>
    <n v="224"/>
    <n v="46085558.079999998"/>
  </r>
  <r>
    <x v="8"/>
    <s v="Residencial JG-XV"/>
    <x v="0"/>
    <m/>
    <s v="Constructora Natapen, S.R.L"/>
    <s v=" Fiduciaria Reservas, S.A"/>
    <n v="56"/>
    <n v="11409202"/>
  </r>
  <r>
    <x v="8"/>
    <s v="Residencial La Vereda"/>
    <x v="3"/>
    <m/>
    <s v="Constructora Fernandez Corona, S.R.L"/>
    <s v="FIDUCIARIA POPULAR, S.A"/>
    <n v="56"/>
    <n v="16034672.02"/>
  </r>
  <r>
    <x v="8"/>
    <s v="Residencial Las Cayenas 10"/>
    <x v="0"/>
    <m/>
    <s v="Inversiones Manuel Cabrera, S.A"/>
    <s v="FIDUCIARIA LA NACIONAL, S.A"/>
    <n v="224"/>
    <n v="34783279.159999996"/>
  </r>
  <r>
    <x v="8"/>
    <s v="Residencial Las Palmeras, 2da y 3ra Etapa"/>
    <x v="8"/>
    <m/>
    <s v="Constructora Laugama,S.R.L"/>
    <s v=" Fiduciaria Reservas, S.A"/>
    <n v="128"/>
    <n v="30212768"/>
  </r>
  <r>
    <x v="8"/>
    <s v="Residencial Mirador Primero"/>
    <x v="3"/>
    <m/>
    <s v="Inmobiliaria Villa Algarrobo, S.R.L"/>
    <s v=" Fiduciaria Reservas, S.A"/>
    <n v="344"/>
    <n v="96352228.560000002"/>
  </r>
  <r>
    <x v="8"/>
    <s v="Residencial Paseo de las Colinas"/>
    <x v="0"/>
    <m/>
    <s v="Constructora peña Duran y Asociados"/>
    <s v="FIDUCARIA LA NACIONAL, S.A"/>
    <n v="65"/>
    <n v="15561016.23"/>
  </r>
  <r>
    <x v="8"/>
    <s v="Residencial Prado Alto de San Luis"/>
    <x v="0"/>
    <m/>
    <s v="Inversiones Inmobiliarias SIDIDOM, S.R.L"/>
    <s v="FIDUCIARIA LA NACIONAL, S.A"/>
    <n v="352"/>
    <n v="74270734.540000007"/>
  </r>
  <r>
    <x v="8"/>
    <s v="Residencial QR2"/>
    <x v="0"/>
    <m/>
    <s v="Consorcio Conabesa-Bello &amp; Diaz, S.R.L"/>
    <s v="FIDUCIARIA UNIVERSAL, S.A"/>
    <n v="240"/>
    <n v="51265324.799999997"/>
  </r>
  <r>
    <x v="8"/>
    <s v="Residencial San Pedro de Macoris"/>
    <x v="1"/>
    <m/>
    <s v="Firenze Holdings, LTD"/>
    <s v="FIDUCIARIA DAF PATNERS, S.A"/>
    <n v="644"/>
    <n v="116230439.42"/>
  </r>
  <r>
    <x v="8"/>
    <s v="RESIDENCIAL TERRAZAS DE VILLAS NACO 3"/>
    <x v="0"/>
    <m/>
    <s v="INVERSIONES GUIDEON 789, S.R.L"/>
    <s v="FIDUCIARIA POPULAR, S.A"/>
    <n v="21"/>
    <n v="3392936.673"/>
  </r>
  <r>
    <x v="8"/>
    <s v="Residencial Villa Oriental"/>
    <x v="0"/>
    <m/>
    <s v="Jam Construcciones, S.R.L"/>
    <s v=" Fiduciaria Reservas, S.A"/>
    <n v="296"/>
    <n v="68797817.159999996"/>
  </r>
  <r>
    <x v="8"/>
    <s v="San José"/>
    <x v="0"/>
    <m/>
    <s v="Constructora Bisonó, S.A."/>
    <s v="FIDUCORP, S.A"/>
    <n v="2040"/>
    <n v="329599562.51999998"/>
  </r>
  <r>
    <x v="8"/>
    <s v="Terrazas del Arroyo I "/>
    <x v="0"/>
    <m/>
    <s v="CBS Developments, S.R.L"/>
    <s v="FIDUCIARIA DAF PARNERS, S.A"/>
    <n v="984"/>
    <n v="232427349.03999999"/>
  </r>
  <r>
    <x v="8"/>
    <s v="Vistas del Valle"/>
    <x v="13"/>
    <m/>
    <s v="Grupo MDLSL, Real State Primium, S.R.L"/>
    <s v="Fiduciaria In Commendam, S.A.  "/>
    <n v="800"/>
    <n v="1584783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3A02C7-366C-44A2-A5E5-4756AD4855C9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A25:B46" firstHeaderRow="1" firstDataRow="1" firstDataCol="1"/>
  <pivotFields count="8">
    <pivotField showAll="0"/>
    <pivotField showAll="0"/>
    <pivotField axis="axisRow" showAll="0">
      <items count="26">
        <item x="12"/>
        <item x="19"/>
        <item m="1" x="20"/>
        <item x="14"/>
        <item x="15"/>
        <item x="17"/>
        <item x="8"/>
        <item x="6"/>
        <item x="2"/>
        <item x="13"/>
        <item x="9"/>
        <item x="10"/>
        <item x="16"/>
        <item m="1" x="23"/>
        <item x="18"/>
        <item x="11"/>
        <item x="7"/>
        <item m="1" x="21"/>
        <item x="4"/>
        <item x="1"/>
        <item m="1" x="22"/>
        <item x="5"/>
        <item x="3"/>
        <item x="0"/>
        <item m="1" x="24"/>
        <item t="default"/>
      </items>
    </pivotField>
    <pivotField showAll="0"/>
    <pivotField showAll="0" sortType="a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/>
    <pivotField numFmtId="165" showAll="0"/>
  </pivotFields>
  <rowFields count="1">
    <field x="2"/>
  </rowFields>
  <rowItems count="21">
    <i>
      <x/>
    </i>
    <i>
      <x v="1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>
      <x v="16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Sum of Unidades" fld="6" baseField="0" baseItem="0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E674DA-C78E-4EAC-9541-94CC1221ADF5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9">
  <location ref="A3:C13" firstHeaderRow="0" firstDataRow="1" firstDataCol="1"/>
  <pivotFields count="8"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  <pivotField showAll="0"/>
    <pivotField showAll="0"/>
    <pivotField showAll="0"/>
    <pivotField showAll="0"/>
    <pivotField dataField="1" showAll="0"/>
    <pivotField numFmtId="165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Proyectos " fld="1" subtotal="count" baseField="0" baseItem="0"/>
    <dataField name="Unidades " fld="6" baseField="0" baseItem="0"/>
  </dataFields>
  <formats count="1">
    <format dxfId="11">
      <pivotArea outline="0" collapsedLevelsAreSubtotals="1" fieldPosition="0"/>
    </format>
  </formats>
  <chartFormats count="1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1"/>
          </reference>
          <reference field="0" count="1" selected="0">
            <x v="4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1"/>
          </reference>
          <reference field="0" count="1" selected="0">
            <x v="7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1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D0EBC6-8848-4475-A2F1-C5CEC0FD7B13}" name="Tabla1" displayName="Tabla1" ref="A1:L1048576" totalsRowShown="0">
  <autoFilter ref="A1:L1048576" xr:uid="{ECD0EBC6-8848-4475-A2F1-C5CEC0FD7B13}"/>
  <tableColumns count="12">
    <tableColumn id="1" xr3:uid="{3FAAF83A-6F93-4D12-B4DF-1C684D70328E}" name="Año"/>
    <tableColumn id="2" xr3:uid="{96468FED-871E-4E59-BD69-7A202D07CBDB}" name="Fecha entrada "/>
    <tableColumn id="3" xr3:uid="{CBC7B39D-4E59-41D3-B849-8529614D865C}" name="Fecha salida" dataDxfId="9"/>
    <tableColumn id="4" xr3:uid="{A872B841-DEC4-4D4A-9E57-95964C0CF3ED}" name="Proyecto"/>
    <tableColumn id="5" xr3:uid="{E0C883A3-68B1-4A33-876C-652B66C68506}" name="Provincia"/>
    <tableColumn id="6" xr3:uid="{D5B3E1D0-F1D6-4669-9B50-6F7F5415CA61}" name="Municipio"/>
    <tableColumn id="7" xr3:uid="{6EACB276-6EE9-45CD-B458-D684F8EB14EF}" name="Constructora "/>
    <tableColumn id="8" xr3:uid="{7B47AA99-B9EE-4AA8-81FE-86B09F49D53A}" name="Fiduciaria "/>
    <tableColumn id="9" xr3:uid="{D7ECE404-7B4E-4448-ACCA-3ECD76B9056F}" name="Unidades"/>
    <tableColumn id="10" xr3:uid="{8162048F-B403-4C5C-9994-401D5B89D344}" name="Costo Proyecto"/>
    <tableColumn id="11" xr3:uid="{B623A040-8208-490E-BC99-48474A8C3F20}" name="Compensacion "/>
    <tableColumn id="12" xr3:uid="{470770E0-82CA-4B25-8489-A14335ED2EF0}" name="Aprovado o no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E1BA12-5D65-4C20-B6A9-B45D4B35C85E}" name="Tabla2" displayName="Tabla2" ref="A1:L110" totalsRowShown="0" headerRowDxfId="8" headerRowBorderDxfId="7" tableBorderDxfId="6" headerRowCellStyle="Moneda">
  <autoFilter ref="A1:L110" xr:uid="{98E1BA12-5D65-4C20-B6A9-B45D4B35C85E}">
    <filterColumn colId="1">
      <customFilters>
        <customFilter operator="notEqual" val=" "/>
      </customFilters>
    </filterColumn>
  </autoFilter>
  <sortState xmlns:xlrd2="http://schemas.microsoft.com/office/spreadsheetml/2017/richdata2" ref="A80:L80">
    <sortCondition ref="A1:A98"/>
  </sortState>
  <tableColumns count="12">
    <tableColumn id="1" xr3:uid="{1E15158B-19D6-443F-94C3-7CF482359C2F}" name="Año"/>
    <tableColumn id="2" xr3:uid="{860F3E3A-69AB-4AE9-9B9D-4988D6BED047}" name="Fecha entrada " dataDxfId="5"/>
    <tableColumn id="3" xr3:uid="{53C5367B-F150-4A6E-A02B-D491B61E9FB0}" name="Fecha salida" dataDxfId="4"/>
    <tableColumn id="4" xr3:uid="{34A37152-D83A-4A7A-9603-90E1CE93A390}" name="Proyecto"/>
    <tableColumn id="5" xr3:uid="{8373121D-CB09-4777-8272-E5EEDC59E971}" name="Provincia"/>
    <tableColumn id="6" xr3:uid="{7DDEBD62-66C9-4AE3-BA06-97581E61DE47}" name="Municipio"/>
    <tableColumn id="7" xr3:uid="{E15D9C30-D1CC-4778-8F31-4121CF157DC4}" name="Constructora "/>
    <tableColumn id="8" xr3:uid="{A737089F-0357-4FE2-A09E-8435E2E5DDD8}" name="Fiduciaria "/>
    <tableColumn id="9" xr3:uid="{368FC734-7FD7-45F7-9023-025920D21D64}" name="Unidades"/>
    <tableColumn id="10" xr3:uid="{3E666CA9-C0E4-4AAD-A7FA-6D110B30F2BC}" name="Costo Proyecto" dataDxfId="3" dataCellStyle="Moneda"/>
    <tableColumn id="11" xr3:uid="{C088A251-AD74-4560-B7C9-615830F78848}" name="Compensacion " dataDxfId="2" dataCellStyle="Moneda"/>
    <tableColumn id="12" xr3:uid="{1389CEFE-7567-47C5-89A0-770EB4635020}" name="Aprobado o 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5885-743E-42AE-AF72-6A19A73C46E2}">
  <dimension ref="A3:X289"/>
  <sheetViews>
    <sheetView topLeftCell="A3" workbookViewId="0">
      <selection activeCell="E666" sqref="E666"/>
    </sheetView>
  </sheetViews>
  <sheetFormatPr baseColWidth="10" defaultColWidth="9.28515625" defaultRowHeight="15" x14ac:dyDescent="0.25"/>
  <cols>
    <col min="1" max="1" width="13.28515625" bestFit="1" customWidth="1"/>
    <col min="2" max="2" width="10.28515625" bestFit="1" customWidth="1"/>
    <col min="3" max="3" width="9.7109375" bestFit="1" customWidth="1"/>
    <col min="5" max="5" width="21.7109375" bestFit="1" customWidth="1"/>
    <col min="6" max="6" width="11.5703125" bestFit="1" customWidth="1"/>
    <col min="7" max="7" width="11.7109375" bestFit="1" customWidth="1"/>
    <col min="8" max="8" width="9.28515625" bestFit="1" customWidth="1"/>
    <col min="9" max="9" width="43" bestFit="1" customWidth="1"/>
    <col min="10" max="11" width="10.7109375" customWidth="1"/>
    <col min="12" max="12" width="11.7109375" bestFit="1" customWidth="1"/>
    <col min="16" max="16" width="43" bestFit="1" customWidth="1"/>
    <col min="17" max="24" width="12.7109375" customWidth="1"/>
  </cols>
  <sheetData>
    <row r="3" spans="1:18" ht="30" x14ac:dyDescent="0.25">
      <c r="A3" s="4" t="s">
        <v>0</v>
      </c>
      <c r="B3" t="s">
        <v>1</v>
      </c>
      <c r="C3" t="s">
        <v>2</v>
      </c>
      <c r="P3" s="8" t="s">
        <v>3</v>
      </c>
      <c r="Q3" s="8" t="s">
        <v>4</v>
      </c>
      <c r="R3" s="8" t="s">
        <v>5</v>
      </c>
    </row>
    <row r="4" spans="1:18" x14ac:dyDescent="0.25">
      <c r="A4" s="5">
        <v>2013</v>
      </c>
      <c r="B4" s="3">
        <v>9</v>
      </c>
      <c r="C4" s="3">
        <v>1018</v>
      </c>
      <c r="P4" s="9">
        <v>2013</v>
      </c>
      <c r="Q4" s="10">
        <v>0.75</v>
      </c>
      <c r="R4" s="11">
        <v>84.833333333333329</v>
      </c>
    </row>
    <row r="5" spans="1:18" x14ac:dyDescent="0.25">
      <c r="A5" s="5">
        <v>2014</v>
      </c>
      <c r="B5" s="3">
        <v>22</v>
      </c>
      <c r="C5" s="3">
        <v>3620</v>
      </c>
      <c r="P5" s="9">
        <v>2014</v>
      </c>
      <c r="Q5" s="10">
        <v>1.8333333333333333</v>
      </c>
      <c r="R5" s="11">
        <v>301.66666666666669</v>
      </c>
    </row>
    <row r="6" spans="1:18" x14ac:dyDescent="0.25">
      <c r="A6" s="5">
        <v>2015</v>
      </c>
      <c r="B6" s="3">
        <v>23</v>
      </c>
      <c r="C6" s="3">
        <v>3103</v>
      </c>
      <c r="P6" s="9">
        <v>2015</v>
      </c>
      <c r="Q6" s="10">
        <v>1.9166666666666667</v>
      </c>
      <c r="R6" s="11">
        <v>258.58333333333331</v>
      </c>
    </row>
    <row r="7" spans="1:18" x14ac:dyDescent="0.25">
      <c r="A7" s="5">
        <v>2016</v>
      </c>
      <c r="B7" s="3">
        <v>39</v>
      </c>
      <c r="C7" s="3">
        <v>21718</v>
      </c>
      <c r="P7" s="9">
        <v>2016</v>
      </c>
      <c r="Q7" s="10">
        <v>3.25</v>
      </c>
      <c r="R7" s="11">
        <v>1809.8333333333333</v>
      </c>
    </row>
    <row r="8" spans="1:18" x14ac:dyDescent="0.25">
      <c r="A8" s="5">
        <v>2017</v>
      </c>
      <c r="B8" s="3">
        <v>50</v>
      </c>
      <c r="C8" s="3">
        <v>22525</v>
      </c>
      <c r="P8" s="9">
        <v>2017</v>
      </c>
      <c r="Q8" s="10">
        <v>4.166666666666667</v>
      </c>
      <c r="R8" s="11">
        <v>1877.0833333333333</v>
      </c>
    </row>
    <row r="9" spans="1:18" x14ac:dyDescent="0.25">
      <c r="A9" s="5">
        <v>2018</v>
      </c>
      <c r="B9" s="3">
        <v>61</v>
      </c>
      <c r="C9" s="3">
        <v>23825</v>
      </c>
      <c r="P9" s="9">
        <v>2018</v>
      </c>
      <c r="Q9" s="10">
        <v>5.083333333333333</v>
      </c>
      <c r="R9" s="11">
        <v>1985.4166666666667</v>
      </c>
    </row>
    <row r="10" spans="1:18" x14ac:dyDescent="0.25">
      <c r="A10" s="5">
        <v>2019</v>
      </c>
      <c r="B10" s="3">
        <v>87</v>
      </c>
      <c r="C10" s="3">
        <v>24944</v>
      </c>
      <c r="P10" s="9">
        <v>2019</v>
      </c>
      <c r="Q10" s="10">
        <v>7.25</v>
      </c>
      <c r="R10" s="11">
        <v>2078.6666666666665</v>
      </c>
    </row>
    <row r="11" spans="1:18" x14ac:dyDescent="0.25">
      <c r="A11" s="5">
        <v>2020</v>
      </c>
      <c r="B11" s="3">
        <v>76</v>
      </c>
      <c r="C11" s="3">
        <v>14105</v>
      </c>
      <c r="P11" s="9">
        <v>2020</v>
      </c>
      <c r="Q11" s="10">
        <v>6.333333333333333</v>
      </c>
      <c r="R11" s="11">
        <v>1175.4166666666667</v>
      </c>
    </row>
    <row r="12" spans="1:18" x14ac:dyDescent="0.25">
      <c r="A12" s="5">
        <v>2021</v>
      </c>
      <c r="B12" s="3">
        <v>36</v>
      </c>
      <c r="C12" s="3">
        <v>12840</v>
      </c>
      <c r="P12" s="9">
        <v>2021</v>
      </c>
      <c r="Q12" s="10">
        <v>7.2</v>
      </c>
      <c r="R12" s="11">
        <v>2568</v>
      </c>
    </row>
    <row r="13" spans="1:18" x14ac:dyDescent="0.25">
      <c r="A13" s="5" t="s">
        <v>6</v>
      </c>
      <c r="B13" s="3">
        <v>403</v>
      </c>
      <c r="C13" s="3">
        <v>127698</v>
      </c>
    </row>
    <row r="25" spans="1:24" x14ac:dyDescent="0.25">
      <c r="A25" s="4" t="s">
        <v>0</v>
      </c>
      <c r="B25" t="s">
        <v>7</v>
      </c>
    </row>
    <row r="26" spans="1:24" x14ac:dyDescent="0.25">
      <c r="A26" s="5" t="s">
        <v>8</v>
      </c>
      <c r="B26" s="3">
        <v>408</v>
      </c>
      <c r="H26" s="6"/>
      <c r="I26" s="6"/>
    </row>
    <row r="27" spans="1:24" x14ac:dyDescent="0.25">
      <c r="A27" s="5" t="s">
        <v>9</v>
      </c>
      <c r="B27" s="3">
        <v>16</v>
      </c>
      <c r="H27" s="6"/>
      <c r="I27" s="6"/>
    </row>
    <row r="28" spans="1:24" x14ac:dyDescent="0.25">
      <c r="A28" s="5" t="s">
        <v>10</v>
      </c>
      <c r="B28" s="3">
        <v>560</v>
      </c>
      <c r="H28" s="6"/>
      <c r="I28" s="6"/>
    </row>
    <row r="29" spans="1:24" ht="15.75" thickBot="1" x14ac:dyDescent="0.3">
      <c r="A29" s="5" t="s">
        <v>11</v>
      </c>
      <c r="B29" s="3">
        <v>347</v>
      </c>
      <c r="H29" s="6"/>
      <c r="I29" s="6"/>
    </row>
    <row r="30" spans="1:24" x14ac:dyDescent="0.25">
      <c r="A30" s="5" t="s">
        <v>12</v>
      </c>
      <c r="B30" s="3">
        <v>729</v>
      </c>
      <c r="H30" s="6"/>
      <c r="I30" s="6"/>
      <c r="S30" s="30" t="s">
        <v>13</v>
      </c>
      <c r="T30" s="31" t="s">
        <v>14</v>
      </c>
      <c r="U30" s="31" t="s">
        <v>15</v>
      </c>
      <c r="V30" s="31" t="s">
        <v>13</v>
      </c>
      <c r="W30" s="31" t="s">
        <v>14</v>
      </c>
      <c r="X30" s="32" t="s">
        <v>15</v>
      </c>
    </row>
    <row r="31" spans="1:24" x14ac:dyDescent="0.25">
      <c r="A31" s="5" t="s">
        <v>16</v>
      </c>
      <c r="B31" s="3">
        <v>499</v>
      </c>
      <c r="H31" s="26">
        <f>+X41+G13</f>
        <v>0</v>
      </c>
      <c r="I31" s="6"/>
      <c r="S31" s="33" t="s">
        <v>17</v>
      </c>
      <c r="T31" s="28">
        <v>98380</v>
      </c>
      <c r="U31" s="29">
        <f t="shared" ref="U31:U41" si="0">+T31/$W$41</f>
        <v>0.77380484198272748</v>
      </c>
      <c r="V31" s="27" t="s">
        <v>16</v>
      </c>
      <c r="W31" s="28">
        <v>499</v>
      </c>
      <c r="X31" s="34">
        <f t="shared" ref="X31:X39" si="1">+W31/$W$41</f>
        <v>3.9248690399408519E-3</v>
      </c>
    </row>
    <row r="32" spans="1:24" x14ac:dyDescent="0.25">
      <c r="A32" s="5" t="s">
        <v>18</v>
      </c>
      <c r="B32" s="3">
        <v>6316</v>
      </c>
      <c r="I32" s="6"/>
      <c r="S32" s="33" t="s">
        <v>19</v>
      </c>
      <c r="T32" s="28">
        <v>8106</v>
      </c>
      <c r="U32" s="29">
        <f t="shared" si="0"/>
        <v>6.3757491859239568E-2</v>
      </c>
      <c r="V32" s="27" t="s">
        <v>20</v>
      </c>
      <c r="W32" s="28">
        <v>472</v>
      </c>
      <c r="X32" s="34">
        <f t="shared" si="1"/>
        <v>3.7125013764570782E-3</v>
      </c>
    </row>
    <row r="33" spans="1:24" x14ac:dyDescent="0.25">
      <c r="A33" s="5" t="s">
        <v>21</v>
      </c>
      <c r="B33" s="3">
        <v>2728</v>
      </c>
      <c r="I33" s="6"/>
      <c r="S33" s="33" t="s">
        <v>18</v>
      </c>
      <c r="T33" s="28">
        <v>6316</v>
      </c>
      <c r="U33" s="29">
        <f t="shared" si="0"/>
        <v>4.9678302317167175E-2</v>
      </c>
      <c r="V33" s="27" t="s">
        <v>8</v>
      </c>
      <c r="W33" s="28">
        <v>408</v>
      </c>
      <c r="X33" s="34">
        <f t="shared" si="1"/>
        <v>3.2091113593103555E-3</v>
      </c>
    </row>
    <row r="34" spans="1:24" x14ac:dyDescent="0.25">
      <c r="A34" s="5" t="s">
        <v>22</v>
      </c>
      <c r="B34" s="3">
        <v>2962</v>
      </c>
      <c r="I34" s="6"/>
      <c r="S34" s="33" t="s">
        <v>22</v>
      </c>
      <c r="T34" s="28">
        <v>2962</v>
      </c>
      <c r="U34" s="29">
        <f t="shared" si="0"/>
        <v>2.3297519231071748E-2</v>
      </c>
      <c r="V34" s="27" t="s">
        <v>23</v>
      </c>
      <c r="W34" s="28">
        <v>368</v>
      </c>
      <c r="X34" s="34">
        <f t="shared" si="1"/>
        <v>2.8944925985936541E-3</v>
      </c>
    </row>
    <row r="35" spans="1:24" x14ac:dyDescent="0.25">
      <c r="A35" s="5" t="s">
        <v>24</v>
      </c>
      <c r="B35" s="3">
        <v>363</v>
      </c>
      <c r="S35" s="33" t="s">
        <v>21</v>
      </c>
      <c r="T35" s="28">
        <v>2728</v>
      </c>
      <c r="U35" s="29">
        <f t="shared" si="0"/>
        <v>2.1456999480879046E-2</v>
      </c>
      <c r="V35" s="27" t="s">
        <v>24</v>
      </c>
      <c r="W35" s="28">
        <v>363</v>
      </c>
      <c r="X35" s="34">
        <f t="shared" si="1"/>
        <v>2.8551652535040665E-3</v>
      </c>
    </row>
    <row r="36" spans="1:24" x14ac:dyDescent="0.25">
      <c r="A36" s="5" t="s">
        <v>20</v>
      </c>
      <c r="B36" s="3">
        <v>472</v>
      </c>
      <c r="P36" s="26">
        <f>+U31+U32+U41</f>
        <v>0.84196699649200091</v>
      </c>
      <c r="S36" s="33" t="s">
        <v>25</v>
      </c>
      <c r="T36" s="28">
        <v>1941</v>
      </c>
      <c r="U36" s="29">
        <f t="shared" si="0"/>
        <v>1.5266875363777943E-2</v>
      </c>
      <c r="V36" s="27" t="s">
        <v>11</v>
      </c>
      <c r="W36" s="28">
        <v>347</v>
      </c>
      <c r="X36" s="34">
        <f t="shared" si="1"/>
        <v>2.7293177492173858E-3</v>
      </c>
    </row>
    <row r="37" spans="1:24" x14ac:dyDescent="0.25">
      <c r="A37" s="5" t="s">
        <v>25</v>
      </c>
      <c r="B37" s="3">
        <v>1941</v>
      </c>
      <c r="S37" s="33" t="s">
        <v>26</v>
      </c>
      <c r="T37" s="28">
        <v>1655</v>
      </c>
      <c r="U37" s="29">
        <f t="shared" si="0"/>
        <v>1.3017351224653527E-2</v>
      </c>
      <c r="V37" s="27" t="s">
        <v>27</v>
      </c>
      <c r="W37" s="28">
        <v>266</v>
      </c>
      <c r="X37" s="34">
        <f t="shared" si="1"/>
        <v>2.0922147587660654E-3</v>
      </c>
    </row>
    <row r="38" spans="1:24" x14ac:dyDescent="0.25">
      <c r="A38" s="5" t="s">
        <v>23</v>
      </c>
      <c r="B38" s="3">
        <v>368</v>
      </c>
      <c r="S38" s="33" t="s">
        <v>28</v>
      </c>
      <c r="T38" s="28">
        <v>856</v>
      </c>
      <c r="U38" s="29">
        <f t="shared" si="0"/>
        <v>6.7328414793374125E-3</v>
      </c>
      <c r="V38" s="27" t="s">
        <v>29</v>
      </c>
      <c r="W38" s="28">
        <v>36</v>
      </c>
      <c r="X38" s="34">
        <f t="shared" si="1"/>
        <v>2.8315688464503139E-4</v>
      </c>
    </row>
    <row r="39" spans="1:24" x14ac:dyDescent="0.25">
      <c r="A39" s="5" t="s">
        <v>29</v>
      </c>
      <c r="B39" s="3">
        <v>36</v>
      </c>
      <c r="S39" s="33" t="s">
        <v>12</v>
      </c>
      <c r="T39" s="28">
        <v>729</v>
      </c>
      <c r="U39" s="29">
        <f t="shared" si="0"/>
        <v>5.7339269140618855E-3</v>
      </c>
      <c r="V39" s="27" t="s">
        <v>9</v>
      </c>
      <c r="W39" s="28">
        <v>16</v>
      </c>
      <c r="X39" s="34">
        <f t="shared" si="1"/>
        <v>1.2584750428668061E-4</v>
      </c>
    </row>
    <row r="40" spans="1:24" x14ac:dyDescent="0.25">
      <c r="A40" s="5" t="s">
        <v>30</v>
      </c>
      <c r="B40" s="3">
        <v>690</v>
      </c>
      <c r="S40" s="33" t="s">
        <v>30</v>
      </c>
      <c r="T40" s="28">
        <v>690</v>
      </c>
      <c r="U40" s="29">
        <f t="shared" si="0"/>
        <v>5.4271736223631016E-3</v>
      </c>
      <c r="V40" s="15"/>
      <c r="W40" s="15"/>
      <c r="X40" s="35"/>
    </row>
    <row r="41" spans="1:24" ht="15.75" thickBot="1" x14ac:dyDescent="0.3">
      <c r="A41" s="5" t="s">
        <v>28</v>
      </c>
      <c r="B41" s="3">
        <v>856</v>
      </c>
      <c r="S41" s="36" t="s">
        <v>10</v>
      </c>
      <c r="T41" s="37">
        <v>560</v>
      </c>
      <c r="U41" s="38">
        <f t="shared" si="0"/>
        <v>4.4046626500338212E-3</v>
      </c>
      <c r="V41" s="39" t="s">
        <v>31</v>
      </c>
      <c r="W41" s="40">
        <f>+SUM(W30:W39,T31:T40)</f>
        <v>127138</v>
      </c>
      <c r="X41" s="41">
        <f>SUM(G11:G30)</f>
        <v>0</v>
      </c>
    </row>
    <row r="42" spans="1:24" x14ac:dyDescent="0.25">
      <c r="A42" s="5" t="s">
        <v>26</v>
      </c>
      <c r="B42" s="3">
        <v>1655</v>
      </c>
      <c r="H42" s="6"/>
    </row>
    <row r="43" spans="1:24" x14ac:dyDescent="0.25">
      <c r="A43" s="5" t="s">
        <v>27</v>
      </c>
      <c r="B43" s="3">
        <v>266</v>
      </c>
    </row>
    <row r="44" spans="1:24" x14ac:dyDescent="0.25">
      <c r="A44" s="5" t="s">
        <v>19</v>
      </c>
      <c r="B44" s="3">
        <v>8106</v>
      </c>
    </row>
    <row r="45" spans="1:24" x14ac:dyDescent="0.25">
      <c r="A45" s="5" t="s">
        <v>17</v>
      </c>
      <c r="B45" s="3">
        <v>98380</v>
      </c>
      <c r="H45" s="6"/>
    </row>
    <row r="46" spans="1:24" x14ac:dyDescent="0.25">
      <c r="A46" s="5" t="s">
        <v>6</v>
      </c>
      <c r="B46" s="3">
        <v>127698</v>
      </c>
    </row>
    <row r="48" spans="1:24" x14ac:dyDescent="0.25">
      <c r="H48" s="6"/>
    </row>
    <row r="51" spans="8:19" x14ac:dyDescent="0.25">
      <c r="H51" s="6"/>
    </row>
    <row r="63" spans="8:19" x14ac:dyDescent="0.25">
      <c r="P63" s="44" t="s">
        <v>32</v>
      </c>
      <c r="Q63" s="44" t="s">
        <v>14</v>
      </c>
      <c r="R63" s="44" t="s">
        <v>33</v>
      </c>
      <c r="S63" s="44" t="s">
        <v>15</v>
      </c>
    </row>
    <row r="64" spans="8:19" x14ac:dyDescent="0.25">
      <c r="P64" t="s">
        <v>34</v>
      </c>
      <c r="Q64" s="42">
        <v>45266</v>
      </c>
      <c r="R64">
        <v>28</v>
      </c>
      <c r="S64" s="43">
        <v>0.35399999999999998</v>
      </c>
    </row>
    <row r="65" spans="16:19" x14ac:dyDescent="0.25">
      <c r="P65" t="s">
        <v>35</v>
      </c>
      <c r="Q65" s="42">
        <v>7968</v>
      </c>
      <c r="R65">
        <v>1</v>
      </c>
      <c r="S65" s="43">
        <v>6.2E-2</v>
      </c>
    </row>
    <row r="66" spans="16:19" x14ac:dyDescent="0.25">
      <c r="P66" t="s">
        <v>36</v>
      </c>
      <c r="Q66" s="42">
        <v>4088</v>
      </c>
      <c r="R66">
        <v>1</v>
      </c>
      <c r="S66" s="43">
        <v>3.2000000000000001E-2</v>
      </c>
    </row>
    <row r="67" spans="16:19" x14ac:dyDescent="0.25">
      <c r="P67" t="s">
        <v>37</v>
      </c>
      <c r="Q67" s="42">
        <v>2876</v>
      </c>
      <c r="R67">
        <v>31</v>
      </c>
      <c r="S67" s="43">
        <v>2.3E-2</v>
      </c>
    </row>
    <row r="68" spans="16:19" x14ac:dyDescent="0.25">
      <c r="P68" t="s">
        <v>38</v>
      </c>
      <c r="Q68" s="42">
        <v>2736</v>
      </c>
      <c r="R68">
        <v>2</v>
      </c>
      <c r="S68" s="43">
        <v>2.1000000000000001E-2</v>
      </c>
    </row>
    <row r="69" spans="16:19" x14ac:dyDescent="0.25">
      <c r="P69" t="s">
        <v>39</v>
      </c>
      <c r="Q69" s="42">
        <v>2704</v>
      </c>
      <c r="R69">
        <v>4</v>
      </c>
      <c r="S69" s="43">
        <v>2.1000000000000001E-2</v>
      </c>
    </row>
    <row r="70" spans="16:19" x14ac:dyDescent="0.25">
      <c r="P70" t="s">
        <v>40</v>
      </c>
      <c r="Q70" s="42">
        <v>1952</v>
      </c>
      <c r="R70">
        <v>3</v>
      </c>
      <c r="S70" s="43">
        <v>1.4999999999999999E-2</v>
      </c>
    </row>
    <row r="71" spans="16:19" x14ac:dyDescent="0.25">
      <c r="P71" t="s">
        <v>41</v>
      </c>
      <c r="Q71" s="42">
        <v>1875</v>
      </c>
      <c r="R71">
        <v>1</v>
      </c>
      <c r="S71" s="43">
        <v>1.4999999999999999E-2</v>
      </c>
    </row>
    <row r="72" spans="16:19" x14ac:dyDescent="0.25">
      <c r="P72" t="s">
        <v>42</v>
      </c>
      <c r="Q72" s="42">
        <v>1545</v>
      </c>
      <c r="R72">
        <v>2</v>
      </c>
      <c r="S72" s="43">
        <v>1.2E-2</v>
      </c>
    </row>
    <row r="73" spans="16:19" x14ac:dyDescent="0.25">
      <c r="P73" t="s">
        <v>43</v>
      </c>
      <c r="Q73" s="42">
        <v>1352</v>
      </c>
      <c r="R73">
        <v>6</v>
      </c>
      <c r="S73" s="43">
        <v>1.0999999999999999E-2</v>
      </c>
    </row>
    <row r="74" spans="16:19" x14ac:dyDescent="0.25">
      <c r="P74" t="s">
        <v>44</v>
      </c>
      <c r="Q74" s="42">
        <v>55336</v>
      </c>
      <c r="R74">
        <v>324</v>
      </c>
      <c r="S74" s="43">
        <v>0.433</v>
      </c>
    </row>
    <row r="75" spans="16:19" x14ac:dyDescent="0.25">
      <c r="P75" s="13" t="s">
        <v>31</v>
      </c>
      <c r="Q75" s="25">
        <v>127698</v>
      </c>
      <c r="R75" s="25">
        <v>403</v>
      </c>
      <c r="S75" s="24">
        <v>1</v>
      </c>
    </row>
    <row r="274" spans="9:12" x14ac:dyDescent="0.25">
      <c r="I274" s="14" t="s">
        <v>32</v>
      </c>
      <c r="J274" s="14" t="s">
        <v>14</v>
      </c>
      <c r="K274" s="19" t="s">
        <v>33</v>
      </c>
      <c r="L274" s="13" t="s">
        <v>15</v>
      </c>
    </row>
    <row r="275" spans="9:12" x14ac:dyDescent="0.25">
      <c r="I275" s="15" t="s">
        <v>43</v>
      </c>
      <c r="J275" s="11">
        <v>1352</v>
      </c>
      <c r="K275" s="15">
        <v>6</v>
      </c>
      <c r="L275" s="21" t="e">
        <f>+J275/$J$286</f>
        <v>#DIV/0!</v>
      </c>
    </row>
    <row r="276" spans="9:12" x14ac:dyDescent="0.25">
      <c r="I276" s="15" t="s">
        <v>42</v>
      </c>
      <c r="J276" s="11">
        <v>1545</v>
      </c>
      <c r="K276" s="15">
        <v>2</v>
      </c>
      <c r="L276" s="21" t="e">
        <f t="shared" ref="L276:L287" si="2">+J276/$J$286</f>
        <v>#DIV/0!</v>
      </c>
    </row>
    <row r="277" spans="9:12" x14ac:dyDescent="0.25">
      <c r="I277" s="15" t="s">
        <v>41</v>
      </c>
      <c r="J277" s="11">
        <v>1875</v>
      </c>
      <c r="K277" s="15">
        <v>1</v>
      </c>
      <c r="L277" s="21" t="e">
        <f t="shared" si="2"/>
        <v>#DIV/0!</v>
      </c>
    </row>
    <row r="278" spans="9:12" x14ac:dyDescent="0.25">
      <c r="I278" s="15" t="s">
        <v>40</v>
      </c>
      <c r="J278" s="11">
        <v>1952</v>
      </c>
      <c r="K278" s="15">
        <v>3</v>
      </c>
      <c r="L278" s="21" t="e">
        <f t="shared" si="2"/>
        <v>#DIV/0!</v>
      </c>
    </row>
    <row r="279" spans="9:12" x14ac:dyDescent="0.25">
      <c r="I279" s="15" t="s">
        <v>39</v>
      </c>
      <c r="J279" s="11">
        <v>2704</v>
      </c>
      <c r="K279" s="15">
        <v>4</v>
      </c>
      <c r="L279" s="21" t="e">
        <f t="shared" si="2"/>
        <v>#DIV/0!</v>
      </c>
    </row>
    <row r="280" spans="9:12" x14ac:dyDescent="0.25">
      <c r="I280" s="15" t="s">
        <v>38</v>
      </c>
      <c r="J280" s="11">
        <v>2736</v>
      </c>
      <c r="K280" s="15">
        <v>2</v>
      </c>
      <c r="L280" s="21" t="e">
        <f t="shared" si="2"/>
        <v>#DIV/0!</v>
      </c>
    </row>
    <row r="281" spans="9:12" x14ac:dyDescent="0.25">
      <c r="I281" s="15" t="s">
        <v>37</v>
      </c>
      <c r="J281" s="11">
        <v>2876</v>
      </c>
      <c r="K281" s="15">
        <v>31</v>
      </c>
      <c r="L281" s="21" t="e">
        <f t="shared" si="2"/>
        <v>#DIV/0!</v>
      </c>
    </row>
    <row r="282" spans="9:12" x14ac:dyDescent="0.25">
      <c r="I282" s="15" t="s">
        <v>36</v>
      </c>
      <c r="J282" s="11">
        <v>4088</v>
      </c>
      <c r="K282" s="15">
        <v>1</v>
      </c>
      <c r="L282" s="21" t="e">
        <f t="shared" si="2"/>
        <v>#DIV/0!</v>
      </c>
    </row>
    <row r="283" spans="9:12" x14ac:dyDescent="0.25">
      <c r="I283" s="15" t="s">
        <v>35</v>
      </c>
      <c r="J283" s="11">
        <v>7968</v>
      </c>
      <c r="K283" s="15">
        <v>1</v>
      </c>
      <c r="L283" s="21" t="e">
        <f t="shared" si="2"/>
        <v>#DIV/0!</v>
      </c>
    </row>
    <row r="284" spans="9:12" x14ac:dyDescent="0.25">
      <c r="I284" s="15" t="s">
        <v>34</v>
      </c>
      <c r="J284" s="11">
        <v>45266</v>
      </c>
      <c r="K284" s="15">
        <v>28</v>
      </c>
      <c r="L284" s="21" t="e">
        <f t="shared" si="2"/>
        <v>#DIV/0!</v>
      </c>
    </row>
    <row r="285" spans="9:12" x14ac:dyDescent="0.25">
      <c r="I285" s="15" t="s">
        <v>44</v>
      </c>
      <c r="J285" s="11">
        <f>+B289-SUM(J275:J284)</f>
        <v>-72362</v>
      </c>
      <c r="K285" s="11">
        <f>+C289-SUM(K275:K284)</f>
        <v>-79</v>
      </c>
      <c r="L285" s="21" t="e">
        <f t="shared" si="2"/>
        <v>#DIV/0!</v>
      </c>
    </row>
    <row r="286" spans="9:12" x14ac:dyDescent="0.25">
      <c r="I286" s="14" t="s">
        <v>31</v>
      </c>
      <c r="J286" s="18">
        <f>+SUM(J275:J285)</f>
        <v>0</v>
      </c>
      <c r="K286" s="20">
        <f>+SUM(K275:K285)</f>
        <v>0</v>
      </c>
      <c r="L286" s="22" t="e">
        <f t="shared" si="2"/>
        <v>#DIV/0!</v>
      </c>
    </row>
    <row r="287" spans="9:12" x14ac:dyDescent="0.25">
      <c r="J287" s="1">
        <f>+SUM(J275:J284)</f>
        <v>72362</v>
      </c>
      <c r="L287" s="23" t="e">
        <f t="shared" si="2"/>
        <v>#DIV/0!</v>
      </c>
    </row>
    <row r="288" spans="9:12" x14ac:dyDescent="0.25">
      <c r="I288" s="16" t="s">
        <v>45</v>
      </c>
      <c r="J288" s="17" t="s">
        <v>14</v>
      </c>
    </row>
    <row r="289" spans="10:10" x14ac:dyDescent="0.25">
      <c r="J289" s="12" t="e">
        <f>+J287/J286</f>
        <v>#DIV/0!</v>
      </c>
    </row>
  </sheetData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33F5-65C2-4BC4-88C3-30B4B7ABE5EA}">
  <dimension ref="A1:L110"/>
  <sheetViews>
    <sheetView workbookViewId="0">
      <pane xSplit="4" ySplit="1" topLeftCell="H92" activePane="bottomRight" state="frozen"/>
      <selection pane="topRight" activeCell="E1" sqref="E1"/>
      <selection pane="bottomLeft" activeCell="A2" sqref="A2"/>
      <selection pane="bottomRight" activeCell="L118" sqref="L118"/>
    </sheetView>
  </sheetViews>
  <sheetFormatPr baseColWidth="10" defaultColWidth="11.42578125" defaultRowHeight="15" x14ac:dyDescent="0.25"/>
  <cols>
    <col min="2" max="2" width="16" customWidth="1"/>
    <col min="3" max="3" width="13.42578125" customWidth="1"/>
    <col min="4" max="4" width="78.42578125" customWidth="1"/>
    <col min="5" max="5" width="20.28515625" customWidth="1"/>
    <col min="6" max="6" width="23.42578125" customWidth="1"/>
    <col min="7" max="7" width="70" customWidth="1"/>
    <col min="8" max="8" width="62.28515625" customWidth="1"/>
    <col min="9" max="9" width="21.5703125" customWidth="1"/>
    <col min="10" max="10" width="22.7109375" style="111" customWidth="1"/>
    <col min="11" max="11" width="22.5703125" style="62" customWidth="1"/>
    <col min="12" max="12" width="16.140625" customWidth="1"/>
  </cols>
  <sheetData>
    <row r="1" spans="1:12" ht="35.25" customHeight="1" x14ac:dyDescent="0.25">
      <c r="A1" s="126" t="s">
        <v>3</v>
      </c>
      <c r="B1" s="127" t="s">
        <v>1727</v>
      </c>
      <c r="C1" s="128" t="s">
        <v>47</v>
      </c>
      <c r="D1" s="128" t="s">
        <v>45</v>
      </c>
      <c r="E1" s="128" t="s">
        <v>13</v>
      </c>
      <c r="F1" s="128" t="s">
        <v>48</v>
      </c>
      <c r="G1" s="128" t="s">
        <v>1728</v>
      </c>
      <c r="H1" s="128" t="s">
        <v>1729</v>
      </c>
      <c r="I1" s="128" t="s">
        <v>14</v>
      </c>
      <c r="J1" s="129" t="s">
        <v>51</v>
      </c>
      <c r="K1" s="130" t="s">
        <v>1730</v>
      </c>
      <c r="L1" s="131" t="s">
        <v>1797</v>
      </c>
    </row>
    <row r="2" spans="1:12" hidden="1" x14ac:dyDescent="0.25">
      <c r="A2">
        <v>2025</v>
      </c>
      <c r="C2" s="84">
        <v>45667</v>
      </c>
      <c r="D2" t="s">
        <v>1748</v>
      </c>
      <c r="E2" t="s">
        <v>17</v>
      </c>
      <c r="F2" t="s">
        <v>238</v>
      </c>
      <c r="G2" t="s">
        <v>1644</v>
      </c>
      <c r="H2" t="s">
        <v>1572</v>
      </c>
      <c r="I2" s="42">
        <v>1152</v>
      </c>
      <c r="J2" s="111">
        <v>2412204887.6399999</v>
      </c>
      <c r="K2" s="62">
        <v>264462344.14694402</v>
      </c>
    </row>
    <row r="3" spans="1:12" x14ac:dyDescent="0.25">
      <c r="A3">
        <v>2025</v>
      </c>
      <c r="B3" s="84">
        <v>45579</v>
      </c>
      <c r="C3" s="84">
        <v>45673</v>
      </c>
      <c r="D3" t="s">
        <v>1749</v>
      </c>
      <c r="E3" t="s">
        <v>17</v>
      </c>
      <c r="F3" t="s">
        <v>963</v>
      </c>
      <c r="G3" t="s">
        <v>1750</v>
      </c>
      <c r="H3" t="s">
        <v>1751</v>
      </c>
      <c r="I3" s="73" t="s">
        <v>1752</v>
      </c>
      <c r="J3" s="111">
        <v>443717655.36000001</v>
      </c>
      <c r="K3" s="62">
        <v>45767741.267520003</v>
      </c>
    </row>
    <row r="4" spans="1:12" x14ac:dyDescent="0.25">
      <c r="A4">
        <v>2025</v>
      </c>
      <c r="B4" s="84">
        <v>45642</v>
      </c>
      <c r="C4" s="84">
        <v>45677</v>
      </c>
      <c r="D4" t="s">
        <v>1753</v>
      </c>
      <c r="E4" t="s">
        <v>17</v>
      </c>
      <c r="F4" t="s">
        <v>1754</v>
      </c>
      <c r="G4" t="s">
        <v>1755</v>
      </c>
      <c r="H4" t="s">
        <v>1756</v>
      </c>
      <c r="I4">
        <v>112</v>
      </c>
      <c r="J4" s="111">
        <v>398786227.09120005</v>
      </c>
      <c r="K4" s="62">
        <v>42913733.555999994</v>
      </c>
    </row>
    <row r="5" spans="1:12" hidden="1" x14ac:dyDescent="0.25">
      <c r="A5">
        <v>2025</v>
      </c>
      <c r="B5" s="84"/>
      <c r="C5" s="84">
        <v>45680</v>
      </c>
      <c r="D5" t="s">
        <v>1757</v>
      </c>
      <c r="E5" t="s">
        <v>18</v>
      </c>
      <c r="F5" t="s">
        <v>446</v>
      </c>
      <c r="G5" s="64" t="s">
        <v>1113</v>
      </c>
      <c r="H5" t="s">
        <v>180</v>
      </c>
      <c r="I5" s="122">
        <v>-444</v>
      </c>
      <c r="J5" s="111">
        <v>865841446.55999994</v>
      </c>
      <c r="K5" s="62">
        <v>91238347.109999999</v>
      </c>
    </row>
    <row r="6" spans="1:12" x14ac:dyDescent="0.25">
      <c r="A6">
        <v>2025</v>
      </c>
      <c r="B6" s="84">
        <v>45530</v>
      </c>
      <c r="C6" s="84">
        <v>45692</v>
      </c>
      <c r="D6" t="s">
        <v>1758</v>
      </c>
      <c r="E6" t="s">
        <v>17</v>
      </c>
      <c r="F6" t="s">
        <v>938</v>
      </c>
      <c r="G6" t="s">
        <v>1423</v>
      </c>
      <c r="H6" t="s">
        <v>1759</v>
      </c>
      <c r="I6">
        <v>88</v>
      </c>
      <c r="J6" s="111">
        <v>334638407.52999997</v>
      </c>
      <c r="K6" s="62">
        <v>34611325.642476797</v>
      </c>
    </row>
    <row r="7" spans="1:12" x14ac:dyDescent="0.25">
      <c r="A7">
        <v>2025</v>
      </c>
      <c r="B7" s="84">
        <v>45560</v>
      </c>
      <c r="C7" s="84">
        <v>45692</v>
      </c>
      <c r="D7" t="s">
        <v>1760</v>
      </c>
      <c r="E7" t="s">
        <v>17</v>
      </c>
      <c r="F7" t="s">
        <v>920</v>
      </c>
      <c r="G7" t="s">
        <v>1411</v>
      </c>
      <c r="H7" t="s">
        <v>1756</v>
      </c>
      <c r="I7" s="42"/>
      <c r="J7" s="90">
        <v>24575158300.369999</v>
      </c>
      <c r="L7" t="s">
        <v>1109</v>
      </c>
    </row>
    <row r="8" spans="1:12" x14ac:dyDescent="0.25">
      <c r="A8">
        <v>2025</v>
      </c>
      <c r="B8" s="84">
        <v>45617</v>
      </c>
      <c r="C8" s="84">
        <v>45694</v>
      </c>
      <c r="D8" s="62" t="s">
        <v>1761</v>
      </c>
      <c r="E8" t="s">
        <v>17</v>
      </c>
      <c r="F8" t="s">
        <v>963</v>
      </c>
      <c r="G8" t="s">
        <v>1431</v>
      </c>
      <c r="H8" t="s">
        <v>1679</v>
      </c>
      <c r="I8">
        <v>30</v>
      </c>
      <c r="J8" s="111">
        <v>96517628.629999995</v>
      </c>
      <c r="K8" s="62">
        <v>9643468.513919998</v>
      </c>
    </row>
    <row r="9" spans="1:12" x14ac:dyDescent="0.25">
      <c r="A9">
        <v>2025</v>
      </c>
      <c r="B9" s="84">
        <v>45645</v>
      </c>
      <c r="C9" s="84">
        <v>45698</v>
      </c>
      <c r="D9" t="s">
        <v>1762</v>
      </c>
      <c r="E9" t="s">
        <v>17</v>
      </c>
      <c r="F9" t="s">
        <v>938</v>
      </c>
      <c r="G9" t="s">
        <v>1763</v>
      </c>
      <c r="H9" t="s">
        <v>1480</v>
      </c>
      <c r="I9" s="73" t="s">
        <v>1764</v>
      </c>
      <c r="J9" s="111">
        <v>265828129.81</v>
      </c>
      <c r="K9" s="62">
        <v>29189964.294399999</v>
      </c>
    </row>
    <row r="10" spans="1:12" x14ac:dyDescent="0.25">
      <c r="A10">
        <v>2025</v>
      </c>
      <c r="B10" s="84">
        <v>45677</v>
      </c>
      <c r="C10" s="84">
        <v>45698</v>
      </c>
      <c r="D10" t="s">
        <v>1437</v>
      </c>
      <c r="E10" t="s">
        <v>1050</v>
      </c>
      <c r="F10" t="s">
        <v>1126</v>
      </c>
      <c r="G10" t="s">
        <v>1347</v>
      </c>
      <c r="H10" t="s">
        <v>1617</v>
      </c>
      <c r="I10">
        <v>880</v>
      </c>
      <c r="J10" s="111">
        <v>2485415936.3600001</v>
      </c>
      <c r="K10" s="62">
        <v>282411991.54713595</v>
      </c>
    </row>
    <row r="11" spans="1:12" x14ac:dyDescent="0.25">
      <c r="A11">
        <v>2025</v>
      </c>
      <c r="B11" s="84">
        <v>45652</v>
      </c>
      <c r="C11" s="84">
        <v>45702</v>
      </c>
      <c r="D11" t="s">
        <v>1765</v>
      </c>
      <c r="E11" t="s">
        <v>17</v>
      </c>
      <c r="F11" t="s">
        <v>1766</v>
      </c>
      <c r="G11" t="s">
        <v>1449</v>
      </c>
      <c r="H11" t="s">
        <v>771</v>
      </c>
      <c r="I11" s="42"/>
      <c r="J11" s="111">
        <v>3593720287.02</v>
      </c>
      <c r="L11" t="s">
        <v>1109</v>
      </c>
    </row>
    <row r="12" spans="1:12" x14ac:dyDescent="0.25">
      <c r="A12">
        <v>2025</v>
      </c>
      <c r="B12" s="84">
        <v>45664</v>
      </c>
      <c r="C12" s="84">
        <v>45713</v>
      </c>
      <c r="D12" t="s">
        <v>1767</v>
      </c>
      <c r="E12" t="s">
        <v>17</v>
      </c>
      <c r="F12" t="s">
        <v>238</v>
      </c>
      <c r="G12" t="s">
        <v>1449</v>
      </c>
      <c r="H12" t="s">
        <v>771</v>
      </c>
      <c r="I12" s="73" t="s">
        <v>1768</v>
      </c>
      <c r="J12" s="111">
        <v>738554728.24000001</v>
      </c>
      <c r="K12" s="62">
        <v>78416592.665679991</v>
      </c>
    </row>
    <row r="13" spans="1:12" x14ac:dyDescent="0.25">
      <c r="A13">
        <v>2025</v>
      </c>
      <c r="B13" s="84">
        <v>45679</v>
      </c>
      <c r="C13" s="84">
        <v>45720</v>
      </c>
      <c r="D13" t="s">
        <v>1769</v>
      </c>
      <c r="E13" t="s">
        <v>17</v>
      </c>
      <c r="F13" t="s">
        <v>920</v>
      </c>
      <c r="G13" t="s">
        <v>1400</v>
      </c>
      <c r="H13" t="s">
        <v>1679</v>
      </c>
      <c r="I13">
        <v>120</v>
      </c>
      <c r="J13" s="111">
        <v>536995006.92999995</v>
      </c>
      <c r="K13" s="62">
        <v>48541466.001407996</v>
      </c>
    </row>
    <row r="14" spans="1:12" x14ac:dyDescent="0.25">
      <c r="A14">
        <v>2025</v>
      </c>
      <c r="B14" s="84">
        <v>45684</v>
      </c>
      <c r="C14" s="84">
        <v>45730</v>
      </c>
      <c r="D14" t="s">
        <v>1770</v>
      </c>
      <c r="E14" t="s">
        <v>17</v>
      </c>
      <c r="F14" t="s">
        <v>938</v>
      </c>
      <c r="G14" t="s">
        <v>1771</v>
      </c>
      <c r="H14" t="s">
        <v>1572</v>
      </c>
      <c r="I14">
        <v>912</v>
      </c>
      <c r="J14" s="90">
        <v>2507055820.2432003</v>
      </c>
      <c r="K14" s="62">
        <v>256949788.2624</v>
      </c>
    </row>
    <row r="15" spans="1:12" x14ac:dyDescent="0.25">
      <c r="A15">
        <v>2025</v>
      </c>
      <c r="B15" s="84">
        <v>45596</v>
      </c>
      <c r="C15" s="84">
        <v>45368</v>
      </c>
      <c r="D15" t="s">
        <v>1772</v>
      </c>
      <c r="E15" t="s">
        <v>17</v>
      </c>
      <c r="F15" t="s">
        <v>963</v>
      </c>
      <c r="G15" t="s">
        <v>1773</v>
      </c>
      <c r="H15" t="s">
        <v>1774</v>
      </c>
      <c r="I15">
        <v>24</v>
      </c>
      <c r="J15" s="111">
        <v>103630983.98</v>
      </c>
      <c r="K15" s="62">
        <v>9352772.1859200001</v>
      </c>
    </row>
    <row r="16" spans="1:12" x14ac:dyDescent="0.25">
      <c r="A16">
        <v>2025</v>
      </c>
      <c r="B16" s="84">
        <v>45734</v>
      </c>
      <c r="C16" s="84">
        <v>45734</v>
      </c>
      <c r="D16" t="s">
        <v>1775</v>
      </c>
      <c r="E16" t="s">
        <v>17</v>
      </c>
      <c r="F16" t="s">
        <v>1776</v>
      </c>
      <c r="G16" t="s">
        <v>1665</v>
      </c>
      <c r="H16" t="s">
        <v>771</v>
      </c>
      <c r="J16" s="111">
        <v>477112104.31999999</v>
      </c>
      <c r="L16" t="s">
        <v>1109</v>
      </c>
    </row>
    <row r="17" spans="1:12" x14ac:dyDescent="0.25">
      <c r="A17">
        <v>2025</v>
      </c>
      <c r="B17" s="84">
        <v>45735</v>
      </c>
      <c r="C17" s="84">
        <v>45736</v>
      </c>
      <c r="D17" t="s">
        <v>1434</v>
      </c>
      <c r="E17" t="s">
        <v>17</v>
      </c>
      <c r="F17" t="s">
        <v>963</v>
      </c>
      <c r="G17" t="s">
        <v>1435</v>
      </c>
      <c r="H17" t="s">
        <v>1572</v>
      </c>
      <c r="I17">
        <v>304</v>
      </c>
      <c r="J17" s="111">
        <v>1088312620.48</v>
      </c>
      <c r="K17" s="62">
        <v>124683935.58399999</v>
      </c>
    </row>
    <row r="18" spans="1:12" x14ac:dyDescent="0.25">
      <c r="A18">
        <v>2025</v>
      </c>
      <c r="B18" s="84">
        <v>45680</v>
      </c>
      <c r="C18" s="84">
        <v>45740</v>
      </c>
      <c r="D18" t="s">
        <v>1777</v>
      </c>
      <c r="E18" t="s">
        <v>18</v>
      </c>
      <c r="F18" t="s">
        <v>446</v>
      </c>
      <c r="G18" t="s">
        <v>1778</v>
      </c>
      <c r="H18" t="s">
        <v>1617</v>
      </c>
      <c r="I18">
        <v>48</v>
      </c>
      <c r="J18" s="111">
        <v>174630003.62</v>
      </c>
      <c r="K18" s="62">
        <v>20123140.450176001</v>
      </c>
    </row>
    <row r="19" spans="1:12" x14ac:dyDescent="0.25">
      <c r="A19">
        <v>2025</v>
      </c>
      <c r="B19" s="84">
        <v>45638</v>
      </c>
      <c r="C19" s="84">
        <v>45747</v>
      </c>
      <c r="D19" t="s">
        <v>1779</v>
      </c>
      <c r="E19" t="s">
        <v>19</v>
      </c>
      <c r="F19" t="s">
        <v>19</v>
      </c>
      <c r="G19" t="s">
        <v>1699</v>
      </c>
      <c r="H19" t="s">
        <v>1617</v>
      </c>
      <c r="I19">
        <v>112</v>
      </c>
      <c r="J19" s="111">
        <v>493084751.43000001</v>
      </c>
      <c r="K19" s="62">
        <v>28928189.270799998</v>
      </c>
    </row>
    <row r="20" spans="1:12" x14ac:dyDescent="0.25">
      <c r="A20">
        <v>2025</v>
      </c>
      <c r="B20" s="84">
        <v>45566</v>
      </c>
      <c r="C20" s="84">
        <v>45748</v>
      </c>
      <c r="D20" t="s">
        <v>1780</v>
      </c>
      <c r="E20" t="s">
        <v>17</v>
      </c>
      <c r="F20" t="s">
        <v>963</v>
      </c>
      <c r="G20" t="s">
        <v>1781</v>
      </c>
      <c r="H20" t="s">
        <v>1539</v>
      </c>
      <c r="J20" s="111">
        <v>403779121.33999997</v>
      </c>
      <c r="L20" t="s">
        <v>1109</v>
      </c>
    </row>
    <row r="21" spans="1:12" hidden="1" x14ac:dyDescent="0.25">
      <c r="A21">
        <v>2025</v>
      </c>
      <c r="C21" s="84">
        <v>45751</v>
      </c>
      <c r="D21" t="s">
        <v>1782</v>
      </c>
      <c r="E21" t="s">
        <v>17</v>
      </c>
      <c r="F21" t="s">
        <v>912</v>
      </c>
      <c r="G21" t="s">
        <v>1783</v>
      </c>
      <c r="H21" t="s">
        <v>1539</v>
      </c>
      <c r="I21" t="s">
        <v>1784</v>
      </c>
      <c r="J21" s="111">
        <v>1123555740.24</v>
      </c>
      <c r="K21" s="62">
        <v>119777610.04000001</v>
      </c>
    </row>
    <row r="22" spans="1:12" hidden="1" x14ac:dyDescent="0.25">
      <c r="A22">
        <v>2025</v>
      </c>
      <c r="C22" s="84">
        <v>45754</v>
      </c>
      <c r="D22" t="s">
        <v>1785</v>
      </c>
      <c r="E22" t="s">
        <v>17</v>
      </c>
      <c r="F22" t="s">
        <v>912</v>
      </c>
      <c r="G22" t="s">
        <v>1449</v>
      </c>
      <c r="H22" t="s">
        <v>1786</v>
      </c>
      <c r="I22">
        <v>4848</v>
      </c>
      <c r="J22" s="111">
        <v>8438700799.1800003</v>
      </c>
      <c r="L22" t="s">
        <v>1109</v>
      </c>
    </row>
    <row r="23" spans="1:12" hidden="1" x14ac:dyDescent="0.25">
      <c r="A23">
        <v>2025</v>
      </c>
      <c r="C23" s="84">
        <v>45757</v>
      </c>
      <c r="D23" t="s">
        <v>1787</v>
      </c>
      <c r="E23" t="s">
        <v>17</v>
      </c>
      <c r="F23" t="s">
        <v>1788</v>
      </c>
      <c r="G23" t="s">
        <v>1789</v>
      </c>
      <c r="H23" t="s">
        <v>1790</v>
      </c>
      <c r="I23">
        <v>340</v>
      </c>
      <c r="J23" s="111">
        <v>810718926.44000006</v>
      </c>
      <c r="K23" s="62">
        <v>81842656.310000002</v>
      </c>
    </row>
    <row r="24" spans="1:12" hidden="1" x14ac:dyDescent="0.25">
      <c r="A24">
        <v>2025</v>
      </c>
      <c r="C24" s="84">
        <v>45763</v>
      </c>
      <c r="D24" t="s">
        <v>1791</v>
      </c>
      <c r="E24" t="s">
        <v>17</v>
      </c>
      <c r="F24" t="s">
        <v>920</v>
      </c>
      <c r="G24" t="s">
        <v>1792</v>
      </c>
      <c r="H24" t="s">
        <v>1679</v>
      </c>
      <c r="I24">
        <v>24</v>
      </c>
      <c r="J24" s="111">
        <v>105540730.86</v>
      </c>
      <c r="K24" s="62">
        <v>7100877.9400000004</v>
      </c>
    </row>
    <row r="25" spans="1:12" hidden="1" x14ac:dyDescent="0.25">
      <c r="A25">
        <v>2025</v>
      </c>
      <c r="C25" s="84">
        <v>45777</v>
      </c>
      <c r="D25" t="s">
        <v>1793</v>
      </c>
      <c r="E25" t="s">
        <v>19</v>
      </c>
      <c r="F25" t="s">
        <v>19</v>
      </c>
      <c r="G25" t="s">
        <v>1699</v>
      </c>
      <c r="H25" t="s">
        <v>1617</v>
      </c>
      <c r="I25">
        <v>128</v>
      </c>
      <c r="J25" s="111">
        <v>545279162.42999995</v>
      </c>
      <c r="K25" s="62">
        <v>92775485.609999999</v>
      </c>
    </row>
    <row r="26" spans="1:12" hidden="1" x14ac:dyDescent="0.25">
      <c r="A26">
        <v>2025</v>
      </c>
      <c r="C26" s="84">
        <v>45779</v>
      </c>
      <c r="D26" t="s">
        <v>1794</v>
      </c>
      <c r="E26" t="s">
        <v>19</v>
      </c>
      <c r="F26" t="s">
        <v>19</v>
      </c>
      <c r="G26" t="s">
        <v>1699</v>
      </c>
      <c r="H26" t="s">
        <v>1617</v>
      </c>
      <c r="I26">
        <v>96</v>
      </c>
      <c r="J26" s="111">
        <v>412947876.07999998</v>
      </c>
      <c r="K26" s="62">
        <v>57856378.539999999</v>
      </c>
    </row>
    <row r="27" spans="1:12" hidden="1" x14ac:dyDescent="0.25">
      <c r="A27">
        <v>2025</v>
      </c>
      <c r="C27" s="84">
        <v>45783</v>
      </c>
      <c r="D27" t="s">
        <v>1795</v>
      </c>
      <c r="E27" t="s">
        <v>82</v>
      </c>
      <c r="F27" t="s">
        <v>82</v>
      </c>
      <c r="G27" t="s">
        <v>1796</v>
      </c>
      <c r="H27" t="s">
        <v>1679</v>
      </c>
      <c r="I27">
        <v>384</v>
      </c>
      <c r="J27" s="111">
        <v>1408259775.1400001</v>
      </c>
      <c r="K27" s="62">
        <v>155239034.18000001</v>
      </c>
    </row>
    <row r="28" spans="1:12" hidden="1" x14ac:dyDescent="0.25">
      <c r="A28">
        <v>2025</v>
      </c>
      <c r="C28" s="84">
        <v>45784</v>
      </c>
      <c r="D28" t="s">
        <v>1462</v>
      </c>
      <c r="E28" t="s">
        <v>17</v>
      </c>
      <c r="F28" t="s">
        <v>920</v>
      </c>
      <c r="G28" t="s">
        <v>1644</v>
      </c>
      <c r="H28" t="s">
        <v>1759</v>
      </c>
      <c r="I28">
        <v>856</v>
      </c>
      <c r="J28" s="111">
        <v>2317829986.1599998</v>
      </c>
      <c r="K28" s="62">
        <v>203763128.75</v>
      </c>
    </row>
    <row r="29" spans="1:12" x14ac:dyDescent="0.25">
      <c r="A29">
        <v>2025</v>
      </c>
      <c r="B29" s="84">
        <v>45716</v>
      </c>
      <c r="C29" s="84">
        <v>45763</v>
      </c>
      <c r="D29" t="s">
        <v>1791</v>
      </c>
      <c r="E29" t="s">
        <v>17</v>
      </c>
      <c r="F29" t="s">
        <v>920</v>
      </c>
      <c r="G29" t="s">
        <v>1792</v>
      </c>
      <c r="H29" t="s">
        <v>1679</v>
      </c>
      <c r="I29">
        <v>24</v>
      </c>
      <c r="J29" s="111">
        <v>105540721.8872</v>
      </c>
      <c r="K29" s="62">
        <v>7100877.9416432008</v>
      </c>
    </row>
    <row r="30" spans="1:12" x14ac:dyDescent="0.25">
      <c r="A30">
        <v>2025</v>
      </c>
      <c r="B30" s="84">
        <v>45644</v>
      </c>
      <c r="C30" s="84">
        <v>45777</v>
      </c>
      <c r="D30" t="s">
        <v>1799</v>
      </c>
      <c r="E30" t="s">
        <v>19</v>
      </c>
      <c r="F30" t="s">
        <v>19</v>
      </c>
      <c r="G30" t="s">
        <v>1684</v>
      </c>
      <c r="H30" t="s">
        <v>1617</v>
      </c>
      <c r="I30">
        <v>128</v>
      </c>
      <c r="J30" s="111">
        <v>545279034.82630002</v>
      </c>
      <c r="K30" s="62">
        <v>92775485.614239991</v>
      </c>
    </row>
    <row r="31" spans="1:12" x14ac:dyDescent="0.25">
      <c r="A31">
        <v>2025</v>
      </c>
      <c r="B31" s="84">
        <v>45637</v>
      </c>
      <c r="C31" s="84">
        <v>45778</v>
      </c>
      <c r="D31" t="s">
        <v>1800</v>
      </c>
      <c r="E31" t="s">
        <v>19</v>
      </c>
      <c r="F31" t="s">
        <v>19</v>
      </c>
      <c r="G31" t="s">
        <v>1684</v>
      </c>
      <c r="H31" t="s">
        <v>1617</v>
      </c>
      <c r="I31">
        <v>96</v>
      </c>
      <c r="J31" s="111">
        <v>412947872.20000005</v>
      </c>
      <c r="K31" s="62">
        <v>34796504.289839998</v>
      </c>
    </row>
    <row r="32" spans="1:12" x14ac:dyDescent="0.25">
      <c r="A32">
        <v>2025</v>
      </c>
      <c r="B32" s="84">
        <v>45511</v>
      </c>
      <c r="C32" s="84">
        <v>45779</v>
      </c>
      <c r="D32" t="s">
        <v>1795</v>
      </c>
      <c r="E32" t="s">
        <v>82</v>
      </c>
      <c r="F32" t="s">
        <v>82</v>
      </c>
      <c r="G32" t="s">
        <v>1796</v>
      </c>
      <c r="H32" t="s">
        <v>1679</v>
      </c>
      <c r="I32" s="117">
        <v>384</v>
      </c>
      <c r="J32" s="111">
        <v>1408259873.8799999</v>
      </c>
      <c r="K32" s="62">
        <v>155239034.18303996</v>
      </c>
    </row>
    <row r="33" spans="1:12" x14ac:dyDescent="0.25">
      <c r="A33">
        <v>2025</v>
      </c>
      <c r="B33" s="84">
        <v>45728</v>
      </c>
      <c r="C33" s="84">
        <v>45793</v>
      </c>
      <c r="D33" t="s">
        <v>1801</v>
      </c>
      <c r="E33" t="s">
        <v>17</v>
      </c>
      <c r="F33" t="s">
        <v>963</v>
      </c>
      <c r="G33" t="s">
        <v>1279</v>
      </c>
      <c r="H33" t="s">
        <v>1759</v>
      </c>
      <c r="I33" s="116">
        <v>576</v>
      </c>
      <c r="J33" s="111">
        <v>2083319617.5</v>
      </c>
      <c r="K33" s="62">
        <v>156441190.82047999</v>
      </c>
    </row>
    <row r="34" spans="1:12" ht="16.5" customHeight="1" x14ac:dyDescent="0.25">
      <c r="A34">
        <v>2025</v>
      </c>
      <c r="B34" s="84">
        <v>45798</v>
      </c>
      <c r="C34" s="84">
        <v>45797</v>
      </c>
      <c r="D34" t="s">
        <v>1802</v>
      </c>
      <c r="E34" t="s">
        <v>17</v>
      </c>
      <c r="F34" t="s">
        <v>920</v>
      </c>
      <c r="G34" t="s">
        <v>1803</v>
      </c>
      <c r="H34" t="s">
        <v>1759</v>
      </c>
      <c r="I34" s="117"/>
      <c r="J34" s="111">
        <v>1930298747.52</v>
      </c>
      <c r="L34" t="s">
        <v>1109</v>
      </c>
    </row>
    <row r="35" spans="1:12" x14ac:dyDescent="0.25">
      <c r="A35">
        <v>2025</v>
      </c>
      <c r="B35" s="84">
        <v>45538</v>
      </c>
      <c r="C35" s="84">
        <v>45800</v>
      </c>
      <c r="D35" t="s">
        <v>1804</v>
      </c>
      <c r="E35" t="s">
        <v>17</v>
      </c>
      <c r="F35" t="s">
        <v>1788</v>
      </c>
      <c r="G35" t="s">
        <v>1449</v>
      </c>
      <c r="H35" t="s">
        <v>771</v>
      </c>
      <c r="I35" s="117"/>
      <c r="J35" s="111">
        <v>1194960167.3099999</v>
      </c>
      <c r="L35" t="s">
        <v>1109</v>
      </c>
    </row>
    <row r="36" spans="1:12" x14ac:dyDescent="0.25">
      <c r="A36">
        <v>2025</v>
      </c>
      <c r="B36" s="84">
        <v>45763</v>
      </c>
      <c r="C36" s="84">
        <v>45800</v>
      </c>
      <c r="D36" t="s">
        <v>1805</v>
      </c>
      <c r="E36" t="s">
        <v>1806</v>
      </c>
      <c r="F36" t="s">
        <v>21</v>
      </c>
      <c r="G36" t="s">
        <v>1807</v>
      </c>
      <c r="H36" t="s">
        <v>1679</v>
      </c>
      <c r="I36" s="117"/>
      <c r="J36" s="111">
        <v>991278850.80000007</v>
      </c>
      <c r="L36" t="s">
        <v>1109</v>
      </c>
    </row>
    <row r="37" spans="1:12" x14ac:dyDescent="0.25">
      <c r="A37">
        <v>2025</v>
      </c>
      <c r="B37" s="84">
        <v>45727</v>
      </c>
      <c r="C37" s="84">
        <v>45807</v>
      </c>
      <c r="D37" t="s">
        <v>1808</v>
      </c>
      <c r="E37" t="s">
        <v>1809</v>
      </c>
      <c r="F37" t="s">
        <v>213</v>
      </c>
      <c r="G37" t="s">
        <v>1810</v>
      </c>
      <c r="H37" t="s">
        <v>1759</v>
      </c>
      <c r="I37" s="117"/>
      <c r="J37" s="111">
        <v>228632388</v>
      </c>
      <c r="L37" t="s">
        <v>1109</v>
      </c>
    </row>
    <row r="38" spans="1:12" x14ac:dyDescent="0.25">
      <c r="A38">
        <v>2025</v>
      </c>
      <c r="B38" s="84">
        <v>45680</v>
      </c>
      <c r="C38" s="84">
        <v>45807</v>
      </c>
      <c r="D38" t="s">
        <v>1811</v>
      </c>
      <c r="E38" t="s">
        <v>18</v>
      </c>
      <c r="F38" t="s">
        <v>1812</v>
      </c>
      <c r="G38" t="s">
        <v>1813</v>
      </c>
      <c r="H38" t="s">
        <v>1617</v>
      </c>
      <c r="I38" s="117">
        <v>132</v>
      </c>
      <c r="J38" s="111">
        <v>714144646.34759998</v>
      </c>
      <c r="K38" s="62">
        <v>57734593.279334396</v>
      </c>
    </row>
    <row r="39" spans="1:12" x14ac:dyDescent="0.25">
      <c r="A39">
        <v>2025</v>
      </c>
      <c r="B39" s="84">
        <v>45783</v>
      </c>
      <c r="C39" s="84">
        <v>45811</v>
      </c>
      <c r="D39" t="s">
        <v>1765</v>
      </c>
      <c r="E39" t="s">
        <v>17</v>
      </c>
      <c r="F39" t="s">
        <v>1766</v>
      </c>
      <c r="G39" t="s">
        <v>1449</v>
      </c>
      <c r="H39" t="s">
        <v>771</v>
      </c>
      <c r="I39" s="42">
        <v>1288</v>
      </c>
      <c r="J39" s="111">
        <v>3626761996.3604474</v>
      </c>
      <c r="K39" s="62">
        <v>376267331.45415998</v>
      </c>
    </row>
    <row r="40" spans="1:12" x14ac:dyDescent="0.25">
      <c r="A40">
        <v>2025</v>
      </c>
      <c r="B40" s="84">
        <v>45680</v>
      </c>
      <c r="C40" s="84">
        <v>45811</v>
      </c>
      <c r="D40" t="s">
        <v>1814</v>
      </c>
      <c r="E40" t="s">
        <v>1806</v>
      </c>
      <c r="F40" t="s">
        <v>1806</v>
      </c>
      <c r="G40" t="s">
        <v>1815</v>
      </c>
      <c r="H40" t="s">
        <v>1816</v>
      </c>
      <c r="I40" s="117">
        <v>752</v>
      </c>
      <c r="J40" s="111">
        <v>2639149015.04</v>
      </c>
      <c r="K40" s="62">
        <v>218235401.03039998</v>
      </c>
    </row>
    <row r="41" spans="1:12" x14ac:dyDescent="0.25">
      <c r="A41">
        <v>2025</v>
      </c>
      <c r="B41" s="84">
        <v>45677</v>
      </c>
      <c r="C41" s="84">
        <v>45811</v>
      </c>
      <c r="D41" t="s">
        <v>1817</v>
      </c>
      <c r="E41" t="s">
        <v>18</v>
      </c>
      <c r="F41" t="s">
        <v>1812</v>
      </c>
      <c r="G41" t="s">
        <v>1813</v>
      </c>
      <c r="H41" t="s">
        <v>1617</v>
      </c>
      <c r="I41" s="117">
        <v>106</v>
      </c>
      <c r="J41" s="111">
        <v>608493503.54360008</v>
      </c>
      <c r="K41" s="62">
        <v>44054869.681398399</v>
      </c>
    </row>
    <row r="42" spans="1:12" x14ac:dyDescent="0.25">
      <c r="A42">
        <v>2025</v>
      </c>
      <c r="B42" s="84">
        <v>45714</v>
      </c>
      <c r="C42" s="84">
        <v>45819</v>
      </c>
      <c r="D42" t="s">
        <v>1818</v>
      </c>
      <c r="E42" t="s">
        <v>17</v>
      </c>
      <c r="F42" t="s">
        <v>963</v>
      </c>
      <c r="G42" t="s">
        <v>1819</v>
      </c>
      <c r="H42" t="s">
        <v>1539</v>
      </c>
      <c r="I42" s="117">
        <v>128</v>
      </c>
      <c r="J42" s="111">
        <v>438970376.96000004</v>
      </c>
      <c r="K42" s="62">
        <v>43908205.779359996</v>
      </c>
    </row>
    <row r="43" spans="1:12" x14ac:dyDescent="0.25">
      <c r="A43">
        <v>2025</v>
      </c>
      <c r="B43" s="84">
        <v>45652</v>
      </c>
      <c r="C43" s="84">
        <v>45824</v>
      </c>
      <c r="D43" t="s">
        <v>1820</v>
      </c>
      <c r="E43" t="s">
        <v>1821</v>
      </c>
      <c r="F43" t="s">
        <v>1822</v>
      </c>
      <c r="G43" t="s">
        <v>1823</v>
      </c>
      <c r="H43" t="s">
        <v>1759</v>
      </c>
      <c r="I43" s="117">
        <v>160</v>
      </c>
      <c r="J43" s="111">
        <v>789880047.83999991</v>
      </c>
      <c r="K43" s="62">
        <v>72250748.135999992</v>
      </c>
    </row>
    <row r="44" spans="1:12" x14ac:dyDescent="0.25">
      <c r="A44">
        <v>2025</v>
      </c>
      <c r="B44" s="84">
        <v>45754</v>
      </c>
      <c r="C44" s="84">
        <v>45833</v>
      </c>
      <c r="D44" t="s">
        <v>1724</v>
      </c>
      <c r="E44" t="s">
        <v>17</v>
      </c>
      <c r="F44" t="s">
        <v>920</v>
      </c>
      <c r="G44" t="s">
        <v>1725</v>
      </c>
      <c r="H44" t="s">
        <v>1790</v>
      </c>
      <c r="I44" s="117">
        <v>112</v>
      </c>
      <c r="J44" s="111">
        <v>480933211.30000007</v>
      </c>
      <c r="K44" s="62">
        <v>46290817.863359995</v>
      </c>
    </row>
    <row r="45" spans="1:12" x14ac:dyDescent="0.25">
      <c r="A45">
        <v>2025</v>
      </c>
      <c r="B45" s="84">
        <v>45803</v>
      </c>
      <c r="C45" s="84">
        <v>45833</v>
      </c>
      <c r="D45" t="s">
        <v>1824</v>
      </c>
      <c r="E45" t="s">
        <v>17</v>
      </c>
      <c r="F45" t="s">
        <v>920</v>
      </c>
      <c r="G45" t="s">
        <v>1825</v>
      </c>
      <c r="H45" t="s">
        <v>1679</v>
      </c>
      <c r="I45" s="117">
        <v>25</v>
      </c>
      <c r="J45" s="124">
        <v>90434618</v>
      </c>
      <c r="K45" s="62">
        <v>8500389.3816</v>
      </c>
    </row>
    <row r="46" spans="1:12" x14ac:dyDescent="0.25">
      <c r="A46">
        <v>2025</v>
      </c>
      <c r="B46" s="84">
        <v>45768</v>
      </c>
      <c r="C46" s="84">
        <v>45838</v>
      </c>
      <c r="D46" t="s">
        <v>1826</v>
      </c>
      <c r="E46" t="s">
        <v>1050</v>
      </c>
      <c r="F46" t="s">
        <v>1126</v>
      </c>
      <c r="G46" t="s">
        <v>1423</v>
      </c>
      <c r="H46" t="s">
        <v>1759</v>
      </c>
      <c r="I46" s="117"/>
      <c r="J46" s="111">
        <v>1276102564.2599998</v>
      </c>
      <c r="L46" t="s">
        <v>1109</v>
      </c>
    </row>
    <row r="47" spans="1:12" x14ac:dyDescent="0.25">
      <c r="A47">
        <v>2025</v>
      </c>
      <c r="B47" s="84">
        <v>46017</v>
      </c>
      <c r="C47" s="84">
        <v>45838</v>
      </c>
      <c r="D47" t="s">
        <v>1827</v>
      </c>
      <c r="E47" t="s">
        <v>1828</v>
      </c>
      <c r="F47" t="s">
        <v>1829</v>
      </c>
      <c r="G47" t="s">
        <v>1830</v>
      </c>
      <c r="H47" t="s">
        <v>1830</v>
      </c>
      <c r="I47" s="117">
        <v>304</v>
      </c>
      <c r="J47" s="111">
        <v>1245031737.78</v>
      </c>
      <c r="K47" s="62">
        <v>140158306.99392</v>
      </c>
    </row>
    <row r="48" spans="1:12" x14ac:dyDescent="0.25">
      <c r="A48">
        <v>2025</v>
      </c>
      <c r="B48" s="84">
        <v>45803</v>
      </c>
      <c r="C48" s="84">
        <v>45838</v>
      </c>
      <c r="D48" t="s">
        <v>1610</v>
      </c>
      <c r="E48" t="s">
        <v>17</v>
      </c>
      <c r="F48" t="s">
        <v>963</v>
      </c>
      <c r="G48" t="s">
        <v>1611</v>
      </c>
      <c r="H48" t="s">
        <v>1539</v>
      </c>
      <c r="I48" s="117">
        <v>80</v>
      </c>
      <c r="J48" s="111">
        <v>365176903.60000002</v>
      </c>
      <c r="K48" s="62">
        <v>29944855.223999996</v>
      </c>
    </row>
    <row r="49" spans="1:12" x14ac:dyDescent="0.25">
      <c r="A49">
        <v>2025</v>
      </c>
      <c r="B49" s="84">
        <v>45819</v>
      </c>
      <c r="C49" s="84">
        <v>45842</v>
      </c>
      <c r="D49" t="s">
        <v>1831</v>
      </c>
      <c r="E49" t="s">
        <v>17</v>
      </c>
      <c r="F49" t="s">
        <v>920</v>
      </c>
      <c r="G49" t="s">
        <v>1832</v>
      </c>
      <c r="H49" t="s">
        <v>1759</v>
      </c>
      <c r="I49" s="117"/>
      <c r="J49" s="111">
        <v>257831422.99999997</v>
      </c>
      <c r="L49" t="s">
        <v>1109</v>
      </c>
    </row>
    <row r="50" spans="1:12" x14ac:dyDescent="0.25">
      <c r="A50">
        <v>2025</v>
      </c>
      <c r="B50" s="84">
        <v>45728</v>
      </c>
      <c r="C50" s="84">
        <v>45845</v>
      </c>
      <c r="D50" t="s">
        <v>1833</v>
      </c>
      <c r="E50" t="s">
        <v>17</v>
      </c>
      <c r="F50" t="s">
        <v>920</v>
      </c>
      <c r="G50" t="s">
        <v>1834</v>
      </c>
      <c r="H50" t="s">
        <v>1790</v>
      </c>
      <c r="I50" s="117">
        <v>760</v>
      </c>
      <c r="J50" s="111">
        <v>2108464737.1199999</v>
      </c>
      <c r="K50" s="62">
        <v>222632179.15008</v>
      </c>
    </row>
    <row r="51" spans="1:12" x14ac:dyDescent="0.25">
      <c r="A51">
        <v>2025</v>
      </c>
      <c r="B51" s="84">
        <v>45813</v>
      </c>
      <c r="C51" s="84">
        <v>45852</v>
      </c>
      <c r="D51" t="s">
        <v>1835</v>
      </c>
      <c r="E51" t="s">
        <v>17</v>
      </c>
      <c r="F51" t="s">
        <v>1766</v>
      </c>
      <c r="G51" t="s">
        <v>1825</v>
      </c>
      <c r="H51" t="s">
        <v>1679</v>
      </c>
      <c r="I51" s="117">
        <v>60</v>
      </c>
      <c r="J51" s="111">
        <v>188048201.63999999</v>
      </c>
      <c r="K51" s="62">
        <v>23534461.599360004</v>
      </c>
    </row>
    <row r="52" spans="1:12" x14ac:dyDescent="0.25">
      <c r="A52">
        <v>2025</v>
      </c>
      <c r="B52" s="84">
        <v>45818</v>
      </c>
      <c r="C52" s="84">
        <v>45853</v>
      </c>
      <c r="D52" t="s">
        <v>1685</v>
      </c>
      <c r="E52" t="s">
        <v>1836</v>
      </c>
      <c r="F52" t="s">
        <v>1836</v>
      </c>
      <c r="G52" t="s">
        <v>1473</v>
      </c>
      <c r="H52" t="s">
        <v>1617</v>
      </c>
      <c r="I52" s="117">
        <v>576</v>
      </c>
      <c r="J52" s="111">
        <v>1932967072.9099996</v>
      </c>
      <c r="K52" s="62">
        <v>124533787.44416</v>
      </c>
    </row>
    <row r="53" spans="1:12" x14ac:dyDescent="0.25">
      <c r="A53">
        <v>2025</v>
      </c>
      <c r="B53" s="84">
        <v>45768</v>
      </c>
      <c r="C53" s="84">
        <v>45854</v>
      </c>
      <c r="D53" t="s">
        <v>1802</v>
      </c>
      <c r="E53" t="s">
        <v>17</v>
      </c>
      <c r="F53" t="s">
        <v>920</v>
      </c>
      <c r="G53" t="s">
        <v>1803</v>
      </c>
      <c r="H53" t="s">
        <v>1759</v>
      </c>
      <c r="I53" s="117">
        <v>528</v>
      </c>
      <c r="J53" s="111">
        <v>1930298747.52</v>
      </c>
      <c r="K53" s="62">
        <v>139788489.35567999</v>
      </c>
    </row>
    <row r="54" spans="1:12" x14ac:dyDescent="0.25">
      <c r="A54">
        <v>2025</v>
      </c>
      <c r="B54" s="84">
        <v>45755</v>
      </c>
      <c r="C54" s="84">
        <v>45861</v>
      </c>
      <c r="D54" t="s">
        <v>1837</v>
      </c>
      <c r="E54" t="s">
        <v>19</v>
      </c>
      <c r="F54" t="s">
        <v>19</v>
      </c>
      <c r="G54" t="s">
        <v>1838</v>
      </c>
      <c r="H54" t="s">
        <v>1759</v>
      </c>
      <c r="I54" s="117">
        <v>468</v>
      </c>
      <c r="J54" s="111">
        <v>2057515289.95</v>
      </c>
      <c r="K54" s="62">
        <v>216290956.752</v>
      </c>
    </row>
    <row r="55" spans="1:12" x14ac:dyDescent="0.25">
      <c r="A55">
        <v>2025</v>
      </c>
      <c r="B55" s="84">
        <v>45645</v>
      </c>
      <c r="C55" s="84">
        <v>45862</v>
      </c>
      <c r="D55" t="s">
        <v>1839</v>
      </c>
      <c r="E55" t="s">
        <v>17</v>
      </c>
      <c r="F55" t="s">
        <v>920</v>
      </c>
      <c r="G55" t="s">
        <v>1840</v>
      </c>
      <c r="H55" t="s">
        <v>771</v>
      </c>
      <c r="I55" s="117">
        <v>848</v>
      </c>
      <c r="J55" s="111">
        <v>2983083065.2799993</v>
      </c>
      <c r="K55" s="62">
        <v>294143032.36710399</v>
      </c>
    </row>
    <row r="56" spans="1:12" x14ac:dyDescent="0.25">
      <c r="A56">
        <v>2025</v>
      </c>
      <c r="B56" s="84">
        <v>45513</v>
      </c>
      <c r="C56" s="84">
        <v>45863</v>
      </c>
      <c r="D56" t="s">
        <v>1841</v>
      </c>
      <c r="E56" t="s">
        <v>17</v>
      </c>
      <c r="F56" t="s">
        <v>920</v>
      </c>
      <c r="G56" t="s">
        <v>1842</v>
      </c>
      <c r="H56" t="s">
        <v>1790</v>
      </c>
      <c r="I56" s="42">
        <v>1200</v>
      </c>
      <c r="J56" s="111">
        <v>5226866214</v>
      </c>
      <c r="K56" s="62">
        <v>498110374.08000004</v>
      </c>
    </row>
    <row r="57" spans="1:12" x14ac:dyDescent="0.25">
      <c r="A57">
        <v>2025</v>
      </c>
      <c r="B57" s="84">
        <v>45842</v>
      </c>
      <c r="C57" s="84">
        <v>45866</v>
      </c>
      <c r="D57" t="s">
        <v>1843</v>
      </c>
      <c r="E57" t="s">
        <v>17</v>
      </c>
      <c r="F57" t="s">
        <v>963</v>
      </c>
      <c r="G57" t="s">
        <v>1844</v>
      </c>
      <c r="H57" t="s">
        <v>771</v>
      </c>
      <c r="I57" s="117">
        <v>40</v>
      </c>
      <c r="J57" s="111">
        <v>163296422</v>
      </c>
      <c r="K57" s="62">
        <v>13508342.0792</v>
      </c>
    </row>
    <row r="58" spans="1:12" x14ac:dyDescent="0.25">
      <c r="A58">
        <v>2025</v>
      </c>
      <c r="B58" s="84">
        <v>45524</v>
      </c>
      <c r="C58" s="84">
        <v>45869</v>
      </c>
      <c r="D58" t="s">
        <v>1845</v>
      </c>
      <c r="E58" t="s">
        <v>17</v>
      </c>
      <c r="F58" t="s">
        <v>920</v>
      </c>
      <c r="G58" t="s">
        <v>1846</v>
      </c>
      <c r="H58" t="s">
        <v>1847</v>
      </c>
      <c r="I58" s="117">
        <v>56</v>
      </c>
      <c r="J58" s="111">
        <v>198832674.41999999</v>
      </c>
      <c r="K58" s="62">
        <v>20985901.736000001</v>
      </c>
    </row>
    <row r="59" spans="1:12" x14ac:dyDescent="0.25">
      <c r="A59">
        <v>2025</v>
      </c>
      <c r="B59" s="84">
        <v>45874</v>
      </c>
      <c r="C59" s="84">
        <v>45876</v>
      </c>
      <c r="D59" t="s">
        <v>1848</v>
      </c>
      <c r="E59" t="s">
        <v>1809</v>
      </c>
      <c r="F59" t="s">
        <v>213</v>
      </c>
      <c r="G59" t="s">
        <v>1810</v>
      </c>
      <c r="H59" t="s">
        <v>1572</v>
      </c>
      <c r="I59" s="117">
        <v>80</v>
      </c>
      <c r="J59" s="111">
        <v>228632388</v>
      </c>
      <c r="K59" s="62">
        <v>24684382.976000004</v>
      </c>
    </row>
    <row r="60" spans="1:12" x14ac:dyDescent="0.25">
      <c r="A60">
        <v>2025</v>
      </c>
      <c r="B60" s="84">
        <v>45875</v>
      </c>
      <c r="C60" s="84">
        <v>45876</v>
      </c>
      <c r="D60" t="s">
        <v>1849</v>
      </c>
      <c r="E60" t="s">
        <v>17</v>
      </c>
      <c r="F60" t="s">
        <v>1776</v>
      </c>
      <c r="G60" t="s">
        <v>1665</v>
      </c>
      <c r="H60" t="s">
        <v>771</v>
      </c>
      <c r="I60">
        <v>256</v>
      </c>
      <c r="J60" s="111">
        <v>477112104.31999999</v>
      </c>
      <c r="K60" s="62">
        <v>52583819.921920002</v>
      </c>
    </row>
    <row r="61" spans="1:12" x14ac:dyDescent="0.25">
      <c r="A61">
        <v>2025</v>
      </c>
      <c r="B61" s="84">
        <v>45877</v>
      </c>
      <c r="C61" s="84">
        <v>45877</v>
      </c>
      <c r="D61" t="s">
        <v>1850</v>
      </c>
      <c r="E61" t="s">
        <v>17</v>
      </c>
      <c r="F61" t="s">
        <v>920</v>
      </c>
      <c r="G61" t="s">
        <v>1832</v>
      </c>
      <c r="H61" t="s">
        <v>1759</v>
      </c>
      <c r="I61" s="117">
        <v>100</v>
      </c>
      <c r="J61" s="111">
        <v>257831422.99999997</v>
      </c>
      <c r="K61" s="62">
        <v>25870699.008000001</v>
      </c>
    </row>
    <row r="62" spans="1:12" x14ac:dyDescent="0.25">
      <c r="A62">
        <v>2025</v>
      </c>
      <c r="B62" s="84">
        <v>45839</v>
      </c>
      <c r="C62" s="84">
        <v>45881</v>
      </c>
      <c r="D62" t="s">
        <v>1851</v>
      </c>
      <c r="E62" t="s">
        <v>17</v>
      </c>
      <c r="F62" t="s">
        <v>963</v>
      </c>
      <c r="G62" t="s">
        <v>1852</v>
      </c>
      <c r="H62" t="s">
        <v>771</v>
      </c>
      <c r="I62" s="42">
        <v>4128</v>
      </c>
      <c r="J62" s="111">
        <v>11524366004.83</v>
      </c>
      <c r="K62" s="62">
        <v>1146577270.6813824</v>
      </c>
    </row>
    <row r="63" spans="1:12" x14ac:dyDescent="0.25">
      <c r="A63">
        <v>2025</v>
      </c>
      <c r="B63" s="84">
        <v>45880</v>
      </c>
      <c r="C63" s="84">
        <v>45881</v>
      </c>
      <c r="D63" t="s">
        <v>1853</v>
      </c>
      <c r="E63" t="s">
        <v>17</v>
      </c>
      <c r="F63" t="s">
        <v>920</v>
      </c>
      <c r="G63" t="s">
        <v>1411</v>
      </c>
      <c r="H63" t="s">
        <v>1756</v>
      </c>
      <c r="I63" s="42"/>
      <c r="J63" s="90">
        <v>24575158300.369999</v>
      </c>
      <c r="L63" t="s">
        <v>1109</v>
      </c>
    </row>
    <row r="64" spans="1:12" x14ac:dyDescent="0.25">
      <c r="A64">
        <v>2025</v>
      </c>
      <c r="B64" s="84">
        <v>45880</v>
      </c>
      <c r="C64" s="84">
        <v>45881</v>
      </c>
      <c r="D64" t="s">
        <v>1854</v>
      </c>
      <c r="E64" t="s">
        <v>17</v>
      </c>
      <c r="F64" t="s">
        <v>1788</v>
      </c>
      <c r="G64" t="s">
        <v>1449</v>
      </c>
      <c r="H64" t="s">
        <v>771</v>
      </c>
      <c r="I64" s="117"/>
      <c r="J64" s="111">
        <v>1194960167.3099999</v>
      </c>
      <c r="L64" t="s">
        <v>1109</v>
      </c>
    </row>
    <row r="65" spans="1:11" x14ac:dyDescent="0.25">
      <c r="A65">
        <v>2025</v>
      </c>
      <c r="B65" s="84">
        <v>45880</v>
      </c>
      <c r="C65" s="84">
        <v>45881</v>
      </c>
      <c r="D65" t="s">
        <v>1855</v>
      </c>
      <c r="E65" t="s">
        <v>1806</v>
      </c>
      <c r="F65" t="s">
        <v>21</v>
      </c>
      <c r="G65" t="s">
        <v>1807</v>
      </c>
      <c r="H65" t="s">
        <v>1679</v>
      </c>
      <c r="I65" s="117">
        <v>480</v>
      </c>
      <c r="J65" s="111">
        <v>991278850.79999995</v>
      </c>
      <c r="K65" s="62">
        <v>104777309.13792001</v>
      </c>
    </row>
    <row r="66" spans="1:11" x14ac:dyDescent="0.25">
      <c r="A66">
        <v>2025</v>
      </c>
      <c r="B66" s="84">
        <v>45838</v>
      </c>
      <c r="C66" s="84">
        <v>45883</v>
      </c>
      <c r="D66" t="s">
        <v>1543</v>
      </c>
      <c r="E66" t="s">
        <v>1821</v>
      </c>
      <c r="F66" t="s">
        <v>439</v>
      </c>
      <c r="G66" t="s">
        <v>1545</v>
      </c>
      <c r="H66" t="s">
        <v>1790</v>
      </c>
      <c r="I66" s="117">
        <v>88</v>
      </c>
      <c r="J66" s="111">
        <v>286855772.56</v>
      </c>
      <c r="K66" s="62">
        <v>28860648.454399999</v>
      </c>
    </row>
    <row r="67" spans="1:11" x14ac:dyDescent="0.25">
      <c r="A67">
        <v>2025</v>
      </c>
      <c r="B67" s="84">
        <v>45803</v>
      </c>
      <c r="C67" s="84">
        <v>45884</v>
      </c>
      <c r="D67" t="s">
        <v>1856</v>
      </c>
      <c r="E67" t="s">
        <v>19</v>
      </c>
      <c r="F67" t="s">
        <v>791</v>
      </c>
      <c r="G67" t="s">
        <v>1857</v>
      </c>
      <c r="H67" t="s">
        <v>1464</v>
      </c>
      <c r="I67" s="73" t="s">
        <v>1858</v>
      </c>
      <c r="J67" s="111">
        <v>946447145.98000002</v>
      </c>
      <c r="K67" s="62">
        <v>108151670.52671999</v>
      </c>
    </row>
    <row r="68" spans="1:11" x14ac:dyDescent="0.25">
      <c r="A68">
        <v>2025</v>
      </c>
      <c r="B68" s="84">
        <v>45882</v>
      </c>
      <c r="C68" s="84">
        <v>45894</v>
      </c>
      <c r="D68" t="s">
        <v>1826</v>
      </c>
      <c r="E68" t="s">
        <v>1050</v>
      </c>
      <c r="F68" t="s">
        <v>1126</v>
      </c>
      <c r="G68" t="s">
        <v>1423</v>
      </c>
      <c r="H68" t="s">
        <v>1759</v>
      </c>
      <c r="I68" s="117">
        <v>292</v>
      </c>
      <c r="J68" s="111">
        <v>1276102564.2599998</v>
      </c>
      <c r="K68" s="62">
        <v>101775085.72415999</v>
      </c>
    </row>
    <row r="69" spans="1:11" x14ac:dyDescent="0.25">
      <c r="A69">
        <v>2025</v>
      </c>
      <c r="B69" s="84">
        <v>45882</v>
      </c>
      <c r="C69" s="84">
        <v>45898</v>
      </c>
      <c r="D69" t="s">
        <v>1517</v>
      </c>
      <c r="E69" t="s">
        <v>10</v>
      </c>
      <c r="F69" t="s">
        <v>10</v>
      </c>
      <c r="G69" t="s">
        <v>1518</v>
      </c>
      <c r="H69" t="s">
        <v>1519</v>
      </c>
      <c r="I69" s="117">
        <v>48</v>
      </c>
      <c r="J69" s="111">
        <v>94383881.280000001</v>
      </c>
      <c r="K69" s="62">
        <v>9156233.2492800001</v>
      </c>
    </row>
    <row r="70" spans="1:11" x14ac:dyDescent="0.25">
      <c r="A70">
        <v>2025</v>
      </c>
      <c r="B70" s="84">
        <v>45874</v>
      </c>
      <c r="C70" s="84">
        <v>45905</v>
      </c>
      <c r="D70" t="s">
        <v>1859</v>
      </c>
      <c r="E70" t="s">
        <v>17</v>
      </c>
      <c r="F70" t="s">
        <v>920</v>
      </c>
      <c r="G70" t="s">
        <v>1860</v>
      </c>
      <c r="H70" t="s">
        <v>1790</v>
      </c>
      <c r="I70" s="117">
        <v>56</v>
      </c>
      <c r="J70" s="111">
        <v>158426513.92000002</v>
      </c>
      <c r="K70" s="62">
        <v>15629475.384319998</v>
      </c>
    </row>
    <row r="71" spans="1:11" x14ac:dyDescent="0.25">
      <c r="A71">
        <v>2025</v>
      </c>
      <c r="B71" s="84">
        <v>45899</v>
      </c>
      <c r="C71" s="84">
        <v>45905</v>
      </c>
      <c r="D71" t="s">
        <v>1357</v>
      </c>
      <c r="E71" t="s">
        <v>17</v>
      </c>
      <c r="F71" t="s">
        <v>920</v>
      </c>
      <c r="G71" t="s">
        <v>1659</v>
      </c>
      <c r="H71" t="s">
        <v>1790</v>
      </c>
      <c r="I71" s="117">
        <v>656</v>
      </c>
      <c r="J71" s="111">
        <v>2806239962.1456003</v>
      </c>
      <c r="K71" s="62">
        <v>283455603.95234239</v>
      </c>
    </row>
    <row r="72" spans="1:11" x14ac:dyDescent="0.25">
      <c r="A72">
        <v>2025</v>
      </c>
      <c r="B72" s="84">
        <v>45728</v>
      </c>
      <c r="C72" s="84">
        <v>45916</v>
      </c>
      <c r="D72" t="s">
        <v>1861</v>
      </c>
      <c r="E72" t="s">
        <v>19</v>
      </c>
      <c r="F72" t="s">
        <v>19</v>
      </c>
      <c r="G72" t="s">
        <v>1862</v>
      </c>
      <c r="H72" t="s">
        <v>1625</v>
      </c>
      <c r="I72" s="117">
        <v>80</v>
      </c>
      <c r="J72" s="111">
        <v>341899301.72399998</v>
      </c>
      <c r="K72" s="62">
        <v>35466095.982719995</v>
      </c>
    </row>
    <row r="73" spans="1:11" x14ac:dyDescent="0.25">
      <c r="A73">
        <v>2025</v>
      </c>
      <c r="B73" s="84">
        <v>45805</v>
      </c>
      <c r="C73" s="84">
        <v>45916</v>
      </c>
      <c r="D73" t="s">
        <v>1863</v>
      </c>
      <c r="E73" t="s">
        <v>17</v>
      </c>
      <c r="F73" t="s">
        <v>963</v>
      </c>
      <c r="G73" t="s">
        <v>1864</v>
      </c>
      <c r="H73" t="s">
        <v>1715</v>
      </c>
      <c r="I73" s="117">
        <v>480</v>
      </c>
      <c r="J73" s="111">
        <v>1686207267.7859998</v>
      </c>
      <c r="K73" s="62">
        <v>179880490.85431036</v>
      </c>
    </row>
    <row r="74" spans="1:11" x14ac:dyDescent="0.25">
      <c r="A74">
        <v>2025</v>
      </c>
      <c r="B74" s="84">
        <v>45911</v>
      </c>
      <c r="C74" s="84">
        <v>45917</v>
      </c>
      <c r="D74" t="s">
        <v>1865</v>
      </c>
      <c r="E74" t="s">
        <v>17</v>
      </c>
      <c r="F74" t="s">
        <v>1788</v>
      </c>
      <c r="G74" t="s">
        <v>1414</v>
      </c>
      <c r="H74" t="s">
        <v>1790</v>
      </c>
      <c r="I74" s="117">
        <v>260</v>
      </c>
      <c r="J74" s="111">
        <v>593326830.20000005</v>
      </c>
      <c r="K74" s="62">
        <v>62796577.875200011</v>
      </c>
    </row>
    <row r="75" spans="1:11" x14ac:dyDescent="0.25">
      <c r="A75">
        <v>2025</v>
      </c>
      <c r="B75" s="84">
        <v>45881</v>
      </c>
      <c r="C75" s="84">
        <v>45919</v>
      </c>
      <c r="D75" t="s">
        <v>1866</v>
      </c>
      <c r="E75" t="s">
        <v>17</v>
      </c>
      <c r="F75" t="s">
        <v>920</v>
      </c>
      <c r="G75" t="s">
        <v>1542</v>
      </c>
      <c r="H75" t="s">
        <v>1790</v>
      </c>
      <c r="I75" s="117">
        <v>756</v>
      </c>
      <c r="J75" s="111">
        <v>2115858669.77</v>
      </c>
      <c r="K75" s="62">
        <v>224868547.78751999</v>
      </c>
    </row>
    <row r="76" spans="1:11" x14ac:dyDescent="0.25">
      <c r="A76">
        <v>2025</v>
      </c>
      <c r="B76" s="84">
        <v>45881</v>
      </c>
      <c r="C76" s="84">
        <v>45923</v>
      </c>
      <c r="D76" t="s">
        <v>1472</v>
      </c>
      <c r="E76" t="s">
        <v>18</v>
      </c>
      <c r="F76" s="5" t="s">
        <v>446</v>
      </c>
      <c r="G76" t="s">
        <v>1473</v>
      </c>
      <c r="H76" t="s">
        <v>1617</v>
      </c>
      <c r="I76" s="117">
        <v>720</v>
      </c>
      <c r="J76" s="111">
        <v>3392759158.3988004</v>
      </c>
      <c r="K76" s="62">
        <v>309037804.35609603</v>
      </c>
    </row>
    <row r="77" spans="1:11" x14ac:dyDescent="0.25">
      <c r="A77">
        <v>2025</v>
      </c>
      <c r="B77" s="84">
        <v>45813</v>
      </c>
      <c r="C77" s="84">
        <v>45929</v>
      </c>
      <c r="D77" t="s">
        <v>1867</v>
      </c>
      <c r="E77" t="s">
        <v>17</v>
      </c>
      <c r="F77" t="s">
        <v>920</v>
      </c>
      <c r="G77" t="s">
        <v>1868</v>
      </c>
      <c r="H77" t="s">
        <v>1869</v>
      </c>
      <c r="I77" s="73" t="s">
        <v>1870</v>
      </c>
      <c r="J77" s="111">
        <v>3242743686.5</v>
      </c>
      <c r="K77" s="62">
        <v>342123997.05440003</v>
      </c>
    </row>
    <row r="78" spans="1:11" x14ac:dyDescent="0.25">
      <c r="A78">
        <v>2025</v>
      </c>
      <c r="B78" s="84">
        <v>45768</v>
      </c>
      <c r="C78" s="84">
        <v>45930</v>
      </c>
      <c r="D78" t="s">
        <v>1871</v>
      </c>
      <c r="E78" t="s">
        <v>17</v>
      </c>
      <c r="F78" t="s">
        <v>963</v>
      </c>
      <c r="G78" t="s">
        <v>1872</v>
      </c>
      <c r="H78" t="s">
        <v>1759</v>
      </c>
      <c r="I78" s="117">
        <v>632</v>
      </c>
      <c r="J78" s="111">
        <v>2050192770.01</v>
      </c>
      <c r="K78" s="62">
        <v>138930834.36311999</v>
      </c>
    </row>
    <row r="79" spans="1:11" x14ac:dyDescent="0.25">
      <c r="A79">
        <v>2025</v>
      </c>
      <c r="B79" s="84">
        <v>45875</v>
      </c>
      <c r="C79" s="84">
        <v>45936</v>
      </c>
      <c r="D79" t="s">
        <v>1456</v>
      </c>
      <c r="E79" t="s">
        <v>17</v>
      </c>
      <c r="F79" t="s">
        <v>920</v>
      </c>
      <c r="G79" t="s">
        <v>1457</v>
      </c>
      <c r="H79" t="s">
        <v>1759</v>
      </c>
      <c r="I79" s="42">
        <v>4264</v>
      </c>
      <c r="J79" s="111">
        <v>21093179466.139999</v>
      </c>
      <c r="K79" s="62">
        <v>1449486006.7159998</v>
      </c>
    </row>
    <row r="80" spans="1:11" x14ac:dyDescent="0.25">
      <c r="A80">
        <v>2025</v>
      </c>
      <c r="B80" s="84">
        <v>45867</v>
      </c>
      <c r="C80" s="84">
        <v>45937</v>
      </c>
      <c r="D80" t="s">
        <v>1873</v>
      </c>
      <c r="E80" t="s">
        <v>17</v>
      </c>
      <c r="F80" t="s">
        <v>963</v>
      </c>
      <c r="G80" t="s">
        <v>1701</v>
      </c>
      <c r="H80" t="s">
        <v>771</v>
      </c>
      <c r="I80" s="42">
        <v>1100</v>
      </c>
      <c r="J80" s="111">
        <v>2132511865</v>
      </c>
      <c r="K80" s="62">
        <v>224627362.07999998</v>
      </c>
    </row>
    <row r="81" spans="1:12" x14ac:dyDescent="0.25">
      <c r="A81">
        <v>2025</v>
      </c>
      <c r="B81" s="84">
        <v>45917</v>
      </c>
      <c r="C81" s="84">
        <v>45939</v>
      </c>
      <c r="D81" t="s">
        <v>1669</v>
      </c>
      <c r="E81" t="s">
        <v>10</v>
      </c>
      <c r="F81" t="s">
        <v>10</v>
      </c>
      <c r="G81" t="s">
        <v>1670</v>
      </c>
      <c r="H81" t="s">
        <v>1519</v>
      </c>
      <c r="I81">
        <v>472</v>
      </c>
      <c r="J81" s="111">
        <v>1451107788.5500002</v>
      </c>
      <c r="K81" s="62">
        <v>159942916.74239999</v>
      </c>
    </row>
    <row r="82" spans="1:12" x14ac:dyDescent="0.25">
      <c r="A82">
        <v>2025</v>
      </c>
      <c r="B82" s="84">
        <v>45894</v>
      </c>
      <c r="C82" s="84">
        <v>45939</v>
      </c>
      <c r="D82" t="s">
        <v>1874</v>
      </c>
      <c r="E82" t="s">
        <v>17</v>
      </c>
      <c r="F82" t="s">
        <v>912</v>
      </c>
      <c r="G82" t="s">
        <v>1449</v>
      </c>
      <c r="H82" t="s">
        <v>771</v>
      </c>
      <c r="I82" s="73" t="s">
        <v>1875</v>
      </c>
      <c r="J82" s="111">
        <v>8438700799.1800003</v>
      </c>
      <c r="K82" s="62">
        <v>933063033.55999994</v>
      </c>
    </row>
    <row r="83" spans="1:12" x14ac:dyDescent="0.25">
      <c r="A83">
        <v>2025</v>
      </c>
      <c r="B83" s="84">
        <v>45754</v>
      </c>
      <c r="C83" s="84">
        <v>45940</v>
      </c>
      <c r="D83" t="s">
        <v>1876</v>
      </c>
      <c r="E83" t="s">
        <v>1806</v>
      </c>
      <c r="F83" t="s">
        <v>21</v>
      </c>
      <c r="G83" t="s">
        <v>1877</v>
      </c>
      <c r="H83" t="s">
        <v>1790</v>
      </c>
      <c r="I83">
        <v>48</v>
      </c>
      <c r="J83" s="111">
        <v>176617514.22</v>
      </c>
      <c r="K83" s="62">
        <v>15184415.77056</v>
      </c>
    </row>
    <row r="84" spans="1:12" x14ac:dyDescent="0.25">
      <c r="A84">
        <v>2025</v>
      </c>
      <c r="B84" s="84">
        <v>45840</v>
      </c>
      <c r="C84" s="84">
        <v>45940</v>
      </c>
      <c r="D84" t="s">
        <v>1878</v>
      </c>
      <c r="E84" t="s">
        <v>10</v>
      </c>
      <c r="F84" t="s">
        <v>1879</v>
      </c>
      <c r="G84" t="s">
        <v>1880</v>
      </c>
      <c r="H84" t="s">
        <v>1715</v>
      </c>
      <c r="I84" s="73" t="s">
        <v>1881</v>
      </c>
      <c r="J84" s="111">
        <v>607292363.00999999</v>
      </c>
      <c r="K84" s="62">
        <v>29528496.56064</v>
      </c>
    </row>
    <row r="85" spans="1:12" x14ac:dyDescent="0.25">
      <c r="A85">
        <v>2025</v>
      </c>
      <c r="B85" s="84">
        <v>45912</v>
      </c>
      <c r="C85" s="84">
        <v>45951</v>
      </c>
      <c r="D85" t="s">
        <v>1882</v>
      </c>
      <c r="E85" t="s">
        <v>1883</v>
      </c>
      <c r="F85" t="s">
        <v>8</v>
      </c>
      <c r="G85" t="s">
        <v>1246</v>
      </c>
      <c r="H85" t="s">
        <v>1759</v>
      </c>
      <c r="I85">
        <v>176</v>
      </c>
      <c r="J85" s="111">
        <v>483419995.83999997</v>
      </c>
      <c r="K85" s="62">
        <v>53269463.878399998</v>
      </c>
    </row>
    <row r="86" spans="1:12" x14ac:dyDescent="0.25">
      <c r="A86">
        <v>2025</v>
      </c>
      <c r="B86" s="84">
        <v>45853</v>
      </c>
      <c r="C86" s="84">
        <v>45957</v>
      </c>
      <c r="D86" t="s">
        <v>1884</v>
      </c>
      <c r="E86" t="s">
        <v>17</v>
      </c>
      <c r="F86" t="s">
        <v>920</v>
      </c>
      <c r="G86" t="s">
        <v>1885</v>
      </c>
      <c r="H86" t="s">
        <v>1759</v>
      </c>
      <c r="I86" s="42">
        <v>2000</v>
      </c>
      <c r="J86" s="111">
        <v>6687978684.289999</v>
      </c>
      <c r="K86" s="62">
        <v>513246543.35551995</v>
      </c>
    </row>
    <row r="87" spans="1:12" x14ac:dyDescent="0.25">
      <c r="A87">
        <v>2025</v>
      </c>
      <c r="B87" s="84">
        <v>45894</v>
      </c>
      <c r="C87" s="84">
        <v>45959</v>
      </c>
      <c r="D87" t="s">
        <v>1886</v>
      </c>
      <c r="E87" t="s">
        <v>17</v>
      </c>
      <c r="F87" t="s">
        <v>920</v>
      </c>
      <c r="G87" t="s">
        <v>1449</v>
      </c>
      <c r="H87" t="s">
        <v>771</v>
      </c>
      <c r="I87" s="42">
        <v>2024</v>
      </c>
      <c r="J87" s="111">
        <v>4839979680.5799999</v>
      </c>
      <c r="K87" s="62">
        <v>562639051.75503993</v>
      </c>
    </row>
    <row r="88" spans="1:12" x14ac:dyDescent="0.25">
      <c r="A88">
        <v>2025</v>
      </c>
      <c r="B88" s="84">
        <v>45911</v>
      </c>
      <c r="C88" s="84">
        <v>45959</v>
      </c>
      <c r="D88" t="s">
        <v>1887</v>
      </c>
      <c r="E88" t="s">
        <v>17</v>
      </c>
      <c r="F88" t="s">
        <v>1766</v>
      </c>
      <c r="G88" t="s">
        <v>1528</v>
      </c>
      <c r="H88" t="s">
        <v>1759</v>
      </c>
      <c r="J88" s="111">
        <v>2116015007.056</v>
      </c>
      <c r="L88" t="s">
        <v>1109</v>
      </c>
    </row>
    <row r="89" spans="1:12" x14ac:dyDescent="0.25">
      <c r="A89">
        <v>2025</v>
      </c>
      <c r="B89" s="84">
        <v>45910</v>
      </c>
      <c r="C89" s="84">
        <v>45961</v>
      </c>
      <c r="D89" t="s">
        <v>1889</v>
      </c>
      <c r="E89" t="s">
        <v>17</v>
      </c>
      <c r="F89" t="s">
        <v>920</v>
      </c>
      <c r="G89" t="s">
        <v>1781</v>
      </c>
      <c r="H89" t="s">
        <v>1539</v>
      </c>
      <c r="I89">
        <v>608</v>
      </c>
      <c r="J89" s="111">
        <v>1392861338.8800001</v>
      </c>
      <c r="K89" s="62">
        <v>179155566.56640002</v>
      </c>
    </row>
    <row r="90" spans="1:12" x14ac:dyDescent="0.25">
      <c r="A90">
        <v>2025</v>
      </c>
      <c r="B90" s="84">
        <v>45957</v>
      </c>
      <c r="C90" s="84">
        <v>45961</v>
      </c>
      <c r="D90" t="s">
        <v>1890</v>
      </c>
      <c r="E90" t="s">
        <v>17</v>
      </c>
      <c r="F90" t="s">
        <v>920</v>
      </c>
      <c r="G90" t="s">
        <v>1542</v>
      </c>
      <c r="H90" t="s">
        <v>1601</v>
      </c>
      <c r="I90">
        <v>768</v>
      </c>
      <c r="J90" s="111">
        <v>1689299959.3499999</v>
      </c>
      <c r="K90" s="62">
        <v>178575261.33375999</v>
      </c>
    </row>
    <row r="91" spans="1:12" x14ac:dyDescent="0.25">
      <c r="A91">
        <v>2025</v>
      </c>
      <c r="B91" s="84">
        <v>45910</v>
      </c>
      <c r="C91" s="84">
        <v>45965</v>
      </c>
      <c r="D91" t="s">
        <v>1891</v>
      </c>
      <c r="E91" t="s">
        <v>17</v>
      </c>
      <c r="F91" t="s">
        <v>963</v>
      </c>
      <c r="G91" t="s">
        <v>1781</v>
      </c>
      <c r="H91" t="s">
        <v>1539</v>
      </c>
      <c r="I91">
        <v>300</v>
      </c>
      <c r="J91" s="111">
        <v>541636203</v>
      </c>
      <c r="K91" s="62">
        <v>57039722.328000002</v>
      </c>
    </row>
    <row r="92" spans="1:12" x14ac:dyDescent="0.25">
      <c r="A92">
        <v>2025</v>
      </c>
      <c r="B92" s="84">
        <v>45946</v>
      </c>
      <c r="C92" s="84">
        <v>45965</v>
      </c>
      <c r="D92" t="s">
        <v>1892</v>
      </c>
      <c r="E92" t="s">
        <v>17</v>
      </c>
      <c r="F92" t="s">
        <v>920</v>
      </c>
      <c r="G92" t="s">
        <v>1449</v>
      </c>
      <c r="H92" t="s">
        <v>771</v>
      </c>
      <c r="I92">
        <v>504</v>
      </c>
      <c r="J92" s="111">
        <v>1287039375.006</v>
      </c>
      <c r="K92" s="62">
        <v>128956569.33707997</v>
      </c>
    </row>
    <row r="93" spans="1:12" x14ac:dyDescent="0.25">
      <c r="A93">
        <v>2025</v>
      </c>
      <c r="B93" s="84">
        <v>45946</v>
      </c>
      <c r="C93" s="84">
        <v>45972</v>
      </c>
      <c r="D93" t="s">
        <v>1893</v>
      </c>
      <c r="E93" t="s">
        <v>1894</v>
      </c>
      <c r="F93" t="s">
        <v>1895</v>
      </c>
      <c r="G93" t="s">
        <v>1556</v>
      </c>
      <c r="H93" t="s">
        <v>1601</v>
      </c>
      <c r="I93">
        <v>128</v>
      </c>
      <c r="J93" s="111">
        <v>248037715.19999999</v>
      </c>
      <c r="K93" s="62">
        <v>25071284.48</v>
      </c>
    </row>
    <row r="94" spans="1:12" x14ac:dyDescent="0.25">
      <c r="A94">
        <v>2025</v>
      </c>
      <c r="B94" s="84">
        <v>45973</v>
      </c>
      <c r="C94" s="84">
        <v>45973</v>
      </c>
      <c r="D94" t="s">
        <v>1854</v>
      </c>
      <c r="E94" t="s">
        <v>17</v>
      </c>
      <c r="F94" t="s">
        <v>1788</v>
      </c>
      <c r="G94" t="s">
        <v>1449</v>
      </c>
      <c r="H94" t="s">
        <v>771</v>
      </c>
      <c r="I94">
        <v>556</v>
      </c>
      <c r="J94" s="111">
        <v>1194960167.3099999</v>
      </c>
      <c r="K94" s="62">
        <v>134829078.58184001</v>
      </c>
    </row>
    <row r="95" spans="1:12" x14ac:dyDescent="0.25">
      <c r="A95">
        <v>2025</v>
      </c>
      <c r="B95" s="84">
        <v>45909</v>
      </c>
      <c r="C95" s="84">
        <v>45975</v>
      </c>
      <c r="D95" t="s">
        <v>1896</v>
      </c>
      <c r="E95" t="s">
        <v>1821</v>
      </c>
      <c r="F95" t="s">
        <v>439</v>
      </c>
      <c r="G95" t="s">
        <v>1594</v>
      </c>
      <c r="H95" t="s">
        <v>1595</v>
      </c>
      <c r="I95">
        <v>420</v>
      </c>
      <c r="J95" s="111">
        <v>1789576007.8999999</v>
      </c>
      <c r="K95" s="62">
        <v>147847585.07776001</v>
      </c>
    </row>
    <row r="96" spans="1:12" x14ac:dyDescent="0.25">
      <c r="A96">
        <v>2025</v>
      </c>
      <c r="B96" s="84">
        <v>45909</v>
      </c>
      <c r="C96" s="84">
        <v>45978</v>
      </c>
      <c r="D96" t="s">
        <v>1897</v>
      </c>
      <c r="E96" t="s">
        <v>17</v>
      </c>
      <c r="F96" t="s">
        <v>920</v>
      </c>
      <c r="G96" t="s">
        <v>1644</v>
      </c>
      <c r="H96" t="s">
        <v>1539</v>
      </c>
      <c r="I96" s="42">
        <v>4952</v>
      </c>
      <c r="J96" s="111">
        <v>10687450513.299999</v>
      </c>
      <c r="K96" s="62">
        <v>1212308745.0672002</v>
      </c>
    </row>
    <row r="97" spans="1:12" x14ac:dyDescent="0.25">
      <c r="A97">
        <v>2025</v>
      </c>
      <c r="B97" s="84">
        <v>45853</v>
      </c>
      <c r="C97" s="84">
        <v>45980</v>
      </c>
      <c r="D97" t="s">
        <v>1898</v>
      </c>
      <c r="E97" t="s">
        <v>17</v>
      </c>
      <c r="F97" t="s">
        <v>920</v>
      </c>
      <c r="G97" t="s">
        <v>1597</v>
      </c>
      <c r="H97" t="s">
        <v>1601</v>
      </c>
      <c r="I97">
        <v>608</v>
      </c>
      <c r="J97" s="111">
        <v>1704630981.1408</v>
      </c>
      <c r="K97" s="62">
        <v>168227000.08555523</v>
      </c>
    </row>
    <row r="98" spans="1:12" x14ac:dyDescent="0.25">
      <c r="A98">
        <v>2025</v>
      </c>
      <c r="B98" s="84">
        <v>45869</v>
      </c>
      <c r="C98" s="84">
        <v>45980</v>
      </c>
      <c r="D98" t="s">
        <v>1899</v>
      </c>
      <c r="E98" t="s">
        <v>11</v>
      </c>
      <c r="F98" t="s">
        <v>1900</v>
      </c>
      <c r="G98" t="s">
        <v>1901</v>
      </c>
      <c r="H98" t="s">
        <v>1774</v>
      </c>
      <c r="I98">
        <v>32</v>
      </c>
      <c r="J98" s="111">
        <v>79929772.159999996</v>
      </c>
      <c r="K98" s="62">
        <v>8381166.2681599995</v>
      </c>
    </row>
    <row r="99" spans="1:12" x14ac:dyDescent="0.25">
      <c r="A99">
        <v>2025</v>
      </c>
      <c r="B99" s="84">
        <v>45992</v>
      </c>
      <c r="C99" s="84">
        <v>45992</v>
      </c>
      <c r="D99" t="s">
        <v>1903</v>
      </c>
      <c r="E99" t="s">
        <v>17</v>
      </c>
      <c r="F99" t="s">
        <v>1766</v>
      </c>
      <c r="G99" t="s">
        <v>1528</v>
      </c>
      <c r="H99" t="s">
        <v>1759</v>
      </c>
      <c r="I99" t="s">
        <v>1888</v>
      </c>
      <c r="J99" s="111">
        <v>2116015007.0559998</v>
      </c>
      <c r="K99" s="62">
        <v>225326500.73793599</v>
      </c>
    </row>
    <row r="100" spans="1:12" x14ac:dyDescent="0.25">
      <c r="A100">
        <v>2025</v>
      </c>
      <c r="B100" s="84">
        <v>45992</v>
      </c>
      <c r="C100" s="84">
        <v>45992</v>
      </c>
      <c r="D100" t="s">
        <v>1691</v>
      </c>
      <c r="E100" t="s">
        <v>1806</v>
      </c>
      <c r="F100" t="s">
        <v>1806</v>
      </c>
      <c r="G100" t="s">
        <v>1692</v>
      </c>
      <c r="H100" t="s">
        <v>1480</v>
      </c>
      <c r="I100">
        <v>336</v>
      </c>
      <c r="J100" s="111">
        <v>1066711045.6060001</v>
      </c>
      <c r="K100" s="62">
        <v>76851457.891200006</v>
      </c>
    </row>
    <row r="101" spans="1:12" x14ac:dyDescent="0.25">
      <c r="A101">
        <v>2025</v>
      </c>
      <c r="B101" s="84">
        <v>45986</v>
      </c>
      <c r="C101" s="84">
        <v>45993</v>
      </c>
      <c r="D101" t="s">
        <v>1904</v>
      </c>
      <c r="E101" t="s">
        <v>19</v>
      </c>
      <c r="F101" t="s">
        <v>19</v>
      </c>
      <c r="G101" t="s">
        <v>1449</v>
      </c>
      <c r="H101" t="s">
        <v>771</v>
      </c>
      <c r="I101">
        <v>792</v>
      </c>
      <c r="J101" s="111">
        <v>2057488399.3440001</v>
      </c>
      <c r="K101" s="62">
        <v>206375659.55543035</v>
      </c>
    </row>
    <row r="102" spans="1:12" x14ac:dyDescent="0.25">
      <c r="A102">
        <v>2025</v>
      </c>
      <c r="B102" s="84">
        <v>45946</v>
      </c>
      <c r="C102" s="84">
        <v>45994</v>
      </c>
      <c r="D102" t="s">
        <v>1905</v>
      </c>
      <c r="E102" t="s">
        <v>19</v>
      </c>
      <c r="F102" t="s">
        <v>19</v>
      </c>
      <c r="G102" t="s">
        <v>1674</v>
      </c>
      <c r="H102" t="s">
        <v>1601</v>
      </c>
      <c r="I102">
        <v>328</v>
      </c>
      <c r="J102" s="111">
        <v>543309028.32000005</v>
      </c>
      <c r="K102" s="62">
        <v>59464124.016000003</v>
      </c>
    </row>
    <row r="103" spans="1:12" x14ac:dyDescent="0.25">
      <c r="A103">
        <v>2025</v>
      </c>
      <c r="B103" s="84">
        <v>45980</v>
      </c>
      <c r="C103" s="84">
        <v>45994</v>
      </c>
      <c r="D103" t="s">
        <v>1906</v>
      </c>
      <c r="E103" t="s">
        <v>1821</v>
      </c>
      <c r="F103" t="s">
        <v>1907</v>
      </c>
      <c r="G103" t="s">
        <v>1547</v>
      </c>
      <c r="H103" t="s">
        <v>1601</v>
      </c>
      <c r="I103">
        <v>300</v>
      </c>
      <c r="J103" s="111">
        <v>755928895.35000002</v>
      </c>
      <c r="K103" s="62">
        <v>77606462.0748</v>
      </c>
    </row>
    <row r="104" spans="1:12" x14ac:dyDescent="0.25">
      <c r="A104">
        <v>2025</v>
      </c>
      <c r="B104" s="84">
        <v>45944</v>
      </c>
      <c r="C104" s="84">
        <v>46000</v>
      </c>
      <c r="D104" t="s">
        <v>1908</v>
      </c>
      <c r="E104" t="s">
        <v>17</v>
      </c>
      <c r="F104" t="s">
        <v>912</v>
      </c>
      <c r="G104" t="s">
        <v>1909</v>
      </c>
      <c r="H104" t="s">
        <v>1759</v>
      </c>
      <c r="I104">
        <v>301</v>
      </c>
      <c r="J104" s="111">
        <v>920497012.85920012</v>
      </c>
      <c r="K104" s="62">
        <v>80850547.321684793</v>
      </c>
    </row>
    <row r="105" spans="1:12" x14ac:dyDescent="0.25">
      <c r="A105">
        <v>2025</v>
      </c>
      <c r="B105" s="84">
        <v>46002</v>
      </c>
      <c r="C105" s="84">
        <v>46006</v>
      </c>
      <c r="D105" t="s">
        <v>1910</v>
      </c>
      <c r="E105" t="s">
        <v>17</v>
      </c>
      <c r="F105" t="s">
        <v>920</v>
      </c>
      <c r="G105" t="s">
        <v>1411</v>
      </c>
      <c r="H105" t="s">
        <v>1756</v>
      </c>
      <c r="I105" s="42"/>
      <c r="J105" s="111">
        <v>24575158300.369999</v>
      </c>
      <c r="L105" t="s">
        <v>1109</v>
      </c>
    </row>
    <row r="106" spans="1:12" x14ac:dyDescent="0.25">
      <c r="A106">
        <v>2025</v>
      </c>
      <c r="B106" s="84">
        <v>45853</v>
      </c>
      <c r="C106" s="84">
        <v>46009</v>
      </c>
      <c r="D106" t="s">
        <v>1911</v>
      </c>
      <c r="E106" t="s">
        <v>1271</v>
      </c>
      <c r="F106" t="s">
        <v>1271</v>
      </c>
      <c r="G106" t="s">
        <v>1912</v>
      </c>
      <c r="H106" t="s">
        <v>1601</v>
      </c>
      <c r="I106">
        <v>224</v>
      </c>
      <c r="J106" s="111">
        <v>568885124.48000002</v>
      </c>
      <c r="K106" s="62">
        <v>61390809.697280005</v>
      </c>
    </row>
    <row r="107" spans="1:12" x14ac:dyDescent="0.25">
      <c r="A107">
        <v>2025</v>
      </c>
      <c r="B107" s="84">
        <v>45930</v>
      </c>
      <c r="C107" s="84">
        <v>46010</v>
      </c>
      <c r="D107" t="s">
        <v>1913</v>
      </c>
      <c r="E107" t="s">
        <v>11</v>
      </c>
      <c r="F107" t="s">
        <v>1900</v>
      </c>
      <c r="G107" t="s">
        <v>1494</v>
      </c>
      <c r="H107" t="s">
        <v>1617</v>
      </c>
      <c r="I107" s="73" t="s">
        <v>1914</v>
      </c>
      <c r="J107" s="111">
        <v>134409861.44</v>
      </c>
      <c r="K107" s="62">
        <v>14052083.703680001</v>
      </c>
    </row>
    <row r="108" spans="1:12" x14ac:dyDescent="0.25">
      <c r="A108">
        <v>2025</v>
      </c>
      <c r="B108" s="84">
        <v>45870</v>
      </c>
      <c r="C108" s="84">
        <v>46020</v>
      </c>
      <c r="D108" t="s">
        <v>1915</v>
      </c>
      <c r="E108" t="s">
        <v>1917</v>
      </c>
      <c r="F108" t="s">
        <v>1918</v>
      </c>
      <c r="G108" t="s">
        <v>1916</v>
      </c>
      <c r="H108" t="s">
        <v>1759</v>
      </c>
      <c r="I108">
        <v>216</v>
      </c>
      <c r="J108" s="111">
        <v>493631951.55480003</v>
      </c>
      <c r="K108" s="62">
        <v>56425609.617177598</v>
      </c>
    </row>
    <row r="109" spans="1:12" x14ac:dyDescent="0.25">
      <c r="A109">
        <v>2025</v>
      </c>
      <c r="B109" s="84">
        <v>46006</v>
      </c>
      <c r="C109" s="84">
        <v>46021</v>
      </c>
      <c r="D109" t="s">
        <v>1919</v>
      </c>
      <c r="E109" t="s">
        <v>17</v>
      </c>
      <c r="F109" t="s">
        <v>912</v>
      </c>
      <c r="G109" t="s">
        <v>1920</v>
      </c>
      <c r="H109" t="s">
        <v>1617</v>
      </c>
      <c r="I109">
        <v>56</v>
      </c>
      <c r="J109" s="111">
        <v>217300505.15139997</v>
      </c>
      <c r="K109" s="62">
        <v>20986493.253040001</v>
      </c>
    </row>
    <row r="110" spans="1:12" x14ac:dyDescent="0.25">
      <c r="A110">
        <v>2025</v>
      </c>
      <c r="B110" s="84">
        <v>46003</v>
      </c>
      <c r="C110" s="84">
        <v>46021</v>
      </c>
      <c r="D110" t="s">
        <v>1833</v>
      </c>
      <c r="E110" t="s">
        <v>17</v>
      </c>
      <c r="F110" t="s">
        <v>920</v>
      </c>
      <c r="G110" t="s">
        <v>1834</v>
      </c>
      <c r="H110" t="s">
        <v>1601</v>
      </c>
      <c r="I110">
        <v>760</v>
      </c>
      <c r="J110" s="111">
        <v>2086446219.7199998</v>
      </c>
      <c r="K110" s="62">
        <v>220083675.31327999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3EFB0-8BA9-4067-BDB2-56D3122587E2}">
  <dimension ref="A1:I85"/>
  <sheetViews>
    <sheetView topLeftCell="A10" workbookViewId="0">
      <selection activeCell="D3" sqref="D3"/>
    </sheetView>
  </sheetViews>
  <sheetFormatPr baseColWidth="10" defaultColWidth="11.42578125" defaultRowHeight="15" x14ac:dyDescent="0.25"/>
  <cols>
    <col min="4" max="4" width="22.42578125" customWidth="1"/>
  </cols>
  <sheetData>
    <row r="1" spans="1:9" x14ac:dyDescent="0.25">
      <c r="A1" s="125">
        <v>1152</v>
      </c>
      <c r="D1" s="78">
        <v>17208155494.24688</v>
      </c>
      <c r="I1">
        <v>1152</v>
      </c>
    </row>
    <row r="2" spans="1:9" x14ac:dyDescent="0.25">
      <c r="A2" s="125">
        <v>180</v>
      </c>
      <c r="D2" s="78">
        <v>91238347.109999999</v>
      </c>
      <c r="I2">
        <v>240</v>
      </c>
    </row>
    <row r="3" spans="1:9" x14ac:dyDescent="0.25">
      <c r="A3" s="125">
        <v>112</v>
      </c>
      <c r="D3" s="78">
        <f>D1-D2</f>
        <v>17116917147.136879</v>
      </c>
      <c r="E3" t="s">
        <v>1902</v>
      </c>
      <c r="I3">
        <v>112</v>
      </c>
    </row>
    <row r="4" spans="1:9" x14ac:dyDescent="0.25">
      <c r="A4" s="125">
        <v>88</v>
      </c>
      <c r="I4">
        <v>88</v>
      </c>
    </row>
    <row r="5" spans="1:9" x14ac:dyDescent="0.25">
      <c r="A5" s="125">
        <v>30</v>
      </c>
      <c r="I5">
        <v>30</v>
      </c>
    </row>
    <row r="6" spans="1:9" x14ac:dyDescent="0.25">
      <c r="A6" s="125">
        <v>880</v>
      </c>
      <c r="I6">
        <v>184</v>
      </c>
    </row>
    <row r="7" spans="1:9" x14ac:dyDescent="0.25">
      <c r="A7" s="125">
        <v>320</v>
      </c>
      <c r="I7">
        <v>880</v>
      </c>
    </row>
    <row r="8" spans="1:9" x14ac:dyDescent="0.25">
      <c r="A8" s="125">
        <v>120</v>
      </c>
      <c r="I8" s="42">
        <v>1544</v>
      </c>
    </row>
    <row r="9" spans="1:9" x14ac:dyDescent="0.25">
      <c r="A9" s="125">
        <v>912</v>
      </c>
      <c r="I9">
        <v>120</v>
      </c>
    </row>
    <row r="10" spans="1:9" x14ac:dyDescent="0.25">
      <c r="A10" s="125">
        <v>24</v>
      </c>
      <c r="I10">
        <v>912</v>
      </c>
    </row>
    <row r="11" spans="1:9" x14ac:dyDescent="0.25">
      <c r="A11" s="125">
        <v>240</v>
      </c>
      <c r="I11">
        <v>24</v>
      </c>
    </row>
    <row r="12" spans="1:9" x14ac:dyDescent="0.25">
      <c r="A12" s="125">
        <v>304</v>
      </c>
      <c r="I12">
        <v>304</v>
      </c>
    </row>
    <row r="13" spans="1:9" x14ac:dyDescent="0.25">
      <c r="A13" s="125">
        <v>48</v>
      </c>
      <c r="I13">
        <v>48</v>
      </c>
    </row>
    <row r="14" spans="1:9" x14ac:dyDescent="0.25">
      <c r="A14" s="125">
        <v>112</v>
      </c>
      <c r="I14">
        <v>112</v>
      </c>
    </row>
    <row r="15" spans="1:9" x14ac:dyDescent="0.25">
      <c r="A15" s="125">
        <v>340</v>
      </c>
      <c r="I15">
        <v>608</v>
      </c>
    </row>
    <row r="16" spans="1:9" x14ac:dyDescent="0.25">
      <c r="A16" s="125">
        <v>24</v>
      </c>
      <c r="I16">
        <v>340</v>
      </c>
    </row>
    <row r="17" spans="1:9" x14ac:dyDescent="0.25">
      <c r="A17" s="125">
        <v>128</v>
      </c>
      <c r="I17">
        <v>24</v>
      </c>
    </row>
    <row r="18" spans="1:9" x14ac:dyDescent="0.25">
      <c r="A18" s="125">
        <v>96</v>
      </c>
      <c r="I18">
        <v>128</v>
      </c>
    </row>
    <row r="19" spans="1:9" x14ac:dyDescent="0.25">
      <c r="A19" s="125">
        <v>384</v>
      </c>
      <c r="I19">
        <v>96</v>
      </c>
    </row>
    <row r="20" spans="1:9" x14ac:dyDescent="0.25">
      <c r="A20" s="125">
        <v>856</v>
      </c>
      <c r="I20">
        <v>384</v>
      </c>
    </row>
    <row r="21" spans="1:9" x14ac:dyDescent="0.25">
      <c r="A21" s="125">
        <v>24</v>
      </c>
      <c r="I21">
        <v>856</v>
      </c>
    </row>
    <row r="22" spans="1:9" x14ac:dyDescent="0.25">
      <c r="A22" s="125">
        <v>128</v>
      </c>
      <c r="I22">
        <v>24</v>
      </c>
    </row>
    <row r="23" spans="1:9" x14ac:dyDescent="0.25">
      <c r="A23" s="125">
        <v>96</v>
      </c>
      <c r="I23">
        <v>128</v>
      </c>
    </row>
    <row r="24" spans="1:9" x14ac:dyDescent="0.25">
      <c r="A24" s="125">
        <v>384</v>
      </c>
      <c r="I24">
        <v>96</v>
      </c>
    </row>
    <row r="25" spans="1:9" x14ac:dyDescent="0.25">
      <c r="A25" s="125">
        <v>576</v>
      </c>
      <c r="I25">
        <v>384</v>
      </c>
    </row>
    <row r="26" spans="1:9" x14ac:dyDescent="0.25">
      <c r="A26" s="125">
        <v>132</v>
      </c>
      <c r="I26">
        <v>576</v>
      </c>
    </row>
    <row r="27" spans="1:9" x14ac:dyDescent="0.25">
      <c r="A27" s="125">
        <v>1288</v>
      </c>
      <c r="I27">
        <v>132</v>
      </c>
    </row>
    <row r="28" spans="1:9" x14ac:dyDescent="0.25">
      <c r="A28" s="125">
        <v>752</v>
      </c>
      <c r="I28">
        <v>1288</v>
      </c>
    </row>
    <row r="29" spans="1:9" x14ac:dyDescent="0.25">
      <c r="A29" s="125">
        <v>106</v>
      </c>
      <c r="I29">
        <v>752</v>
      </c>
    </row>
    <row r="30" spans="1:9" x14ac:dyDescent="0.25">
      <c r="A30" s="125">
        <v>128</v>
      </c>
      <c r="I30">
        <v>106</v>
      </c>
    </row>
    <row r="31" spans="1:9" x14ac:dyDescent="0.25">
      <c r="A31" s="125">
        <v>160</v>
      </c>
      <c r="I31">
        <v>128</v>
      </c>
    </row>
    <row r="32" spans="1:9" x14ac:dyDescent="0.25">
      <c r="A32" s="125">
        <v>112</v>
      </c>
      <c r="I32">
        <v>160</v>
      </c>
    </row>
    <row r="33" spans="1:9" x14ac:dyDescent="0.25">
      <c r="A33" s="125">
        <v>25</v>
      </c>
      <c r="I33">
        <v>112</v>
      </c>
    </row>
    <row r="34" spans="1:9" x14ac:dyDescent="0.25">
      <c r="A34" s="125">
        <v>304</v>
      </c>
      <c r="I34">
        <v>25</v>
      </c>
    </row>
    <row r="35" spans="1:9" x14ac:dyDescent="0.25">
      <c r="A35" s="125">
        <v>80</v>
      </c>
      <c r="I35">
        <v>304</v>
      </c>
    </row>
    <row r="36" spans="1:9" x14ac:dyDescent="0.25">
      <c r="A36" s="125">
        <v>760</v>
      </c>
      <c r="I36">
        <v>80</v>
      </c>
    </row>
    <row r="37" spans="1:9" x14ac:dyDescent="0.25">
      <c r="A37" s="125">
        <v>60</v>
      </c>
      <c r="I37">
        <v>760</v>
      </c>
    </row>
    <row r="38" spans="1:9" x14ac:dyDescent="0.25">
      <c r="A38" s="125">
        <v>576</v>
      </c>
      <c r="I38">
        <v>60</v>
      </c>
    </row>
    <row r="39" spans="1:9" x14ac:dyDescent="0.25">
      <c r="A39" s="125">
        <v>528</v>
      </c>
      <c r="I39">
        <v>576</v>
      </c>
    </row>
    <row r="40" spans="1:9" x14ac:dyDescent="0.25">
      <c r="A40" s="125">
        <v>468</v>
      </c>
      <c r="I40">
        <v>528</v>
      </c>
    </row>
    <row r="41" spans="1:9" x14ac:dyDescent="0.25">
      <c r="A41" s="125">
        <v>848</v>
      </c>
      <c r="I41">
        <v>468</v>
      </c>
    </row>
    <row r="42" spans="1:9" x14ac:dyDescent="0.25">
      <c r="A42" s="125">
        <v>1200</v>
      </c>
      <c r="I42">
        <v>848</v>
      </c>
    </row>
    <row r="43" spans="1:9" x14ac:dyDescent="0.25">
      <c r="A43" s="125">
        <v>40</v>
      </c>
      <c r="I43">
        <v>1200</v>
      </c>
    </row>
    <row r="44" spans="1:9" x14ac:dyDescent="0.25">
      <c r="A44" s="125">
        <v>56</v>
      </c>
      <c r="I44">
        <v>40</v>
      </c>
    </row>
    <row r="45" spans="1:9" x14ac:dyDescent="0.25">
      <c r="A45" s="125">
        <v>80</v>
      </c>
      <c r="I45">
        <v>56</v>
      </c>
    </row>
    <row r="46" spans="1:9" x14ac:dyDescent="0.25">
      <c r="A46" s="125">
        <v>256</v>
      </c>
      <c r="I46">
        <v>80</v>
      </c>
    </row>
    <row r="47" spans="1:9" x14ac:dyDescent="0.25">
      <c r="A47" s="125">
        <v>100</v>
      </c>
      <c r="I47">
        <v>256</v>
      </c>
    </row>
    <row r="48" spans="1:9" x14ac:dyDescent="0.25">
      <c r="A48" s="125">
        <v>4128</v>
      </c>
      <c r="I48">
        <v>100</v>
      </c>
    </row>
    <row r="49" spans="1:9" x14ac:dyDescent="0.25">
      <c r="A49" s="125">
        <v>8040</v>
      </c>
      <c r="I49">
        <v>4128</v>
      </c>
    </row>
    <row r="50" spans="1:9" x14ac:dyDescent="0.25">
      <c r="A50" s="125">
        <v>480</v>
      </c>
      <c r="I50">
        <v>8040</v>
      </c>
    </row>
    <row r="51" spans="1:9" x14ac:dyDescent="0.25">
      <c r="A51" s="125">
        <v>88</v>
      </c>
      <c r="I51">
        <v>480</v>
      </c>
    </row>
    <row r="52" spans="1:9" x14ac:dyDescent="0.25">
      <c r="A52" s="125">
        <v>264</v>
      </c>
      <c r="I52">
        <v>88</v>
      </c>
    </row>
    <row r="53" spans="1:9" x14ac:dyDescent="0.25">
      <c r="A53" s="125">
        <v>292</v>
      </c>
      <c r="I53">
        <v>362</v>
      </c>
    </row>
    <row r="54" spans="1:9" x14ac:dyDescent="0.25">
      <c r="A54" s="125">
        <v>48</v>
      </c>
      <c r="I54">
        <v>292</v>
      </c>
    </row>
    <row r="55" spans="1:9" x14ac:dyDescent="0.25">
      <c r="A55" s="125">
        <v>56</v>
      </c>
      <c r="I55">
        <v>48</v>
      </c>
    </row>
    <row r="56" spans="1:9" x14ac:dyDescent="0.25">
      <c r="A56" s="125">
        <v>656</v>
      </c>
      <c r="I56">
        <v>56</v>
      </c>
    </row>
    <row r="57" spans="1:9" x14ac:dyDescent="0.25">
      <c r="A57" s="125">
        <v>80</v>
      </c>
      <c r="I57">
        <v>656</v>
      </c>
    </row>
    <row r="58" spans="1:9" x14ac:dyDescent="0.25">
      <c r="A58" s="125">
        <v>480</v>
      </c>
      <c r="I58">
        <v>80</v>
      </c>
    </row>
    <row r="59" spans="1:9" x14ac:dyDescent="0.25">
      <c r="A59" s="125">
        <v>260</v>
      </c>
      <c r="I59">
        <v>480</v>
      </c>
    </row>
    <row r="60" spans="1:9" x14ac:dyDescent="0.25">
      <c r="A60" s="125">
        <v>756</v>
      </c>
      <c r="I60">
        <v>260</v>
      </c>
    </row>
    <row r="61" spans="1:9" x14ac:dyDescent="0.25">
      <c r="A61" s="125">
        <v>720</v>
      </c>
      <c r="I61">
        <v>756</v>
      </c>
    </row>
    <row r="62" spans="1:9" x14ac:dyDescent="0.25">
      <c r="A62" s="125">
        <v>880</v>
      </c>
      <c r="I62">
        <v>720</v>
      </c>
    </row>
    <row r="63" spans="1:9" x14ac:dyDescent="0.25">
      <c r="A63" s="125">
        <v>632</v>
      </c>
      <c r="I63">
        <v>983</v>
      </c>
    </row>
    <row r="64" spans="1:9" x14ac:dyDescent="0.25">
      <c r="A64" s="125">
        <v>4264</v>
      </c>
      <c r="I64">
        <v>632</v>
      </c>
    </row>
    <row r="65" spans="1:9" x14ac:dyDescent="0.25">
      <c r="A65" s="125">
        <v>1100</v>
      </c>
      <c r="I65">
        <v>4264</v>
      </c>
    </row>
    <row r="66" spans="1:9" x14ac:dyDescent="0.25">
      <c r="A66" s="125">
        <v>472</v>
      </c>
      <c r="I66">
        <v>1100</v>
      </c>
    </row>
    <row r="67" spans="1:9" x14ac:dyDescent="0.25">
      <c r="A67" s="125">
        <v>362</v>
      </c>
      <c r="I67">
        <v>472</v>
      </c>
    </row>
    <row r="68" spans="1:9" x14ac:dyDescent="0.25">
      <c r="A68" s="125">
        <v>48</v>
      </c>
      <c r="I68">
        <v>587</v>
      </c>
    </row>
    <row r="69" spans="1:9" x14ac:dyDescent="0.25">
      <c r="A69" s="125">
        <v>88</v>
      </c>
      <c r="I69">
        <v>48</v>
      </c>
    </row>
    <row r="70" spans="1:9" x14ac:dyDescent="0.25">
      <c r="A70" s="125">
        <v>176</v>
      </c>
      <c r="I70">
        <v>168</v>
      </c>
    </row>
    <row r="71" spans="1:9" x14ac:dyDescent="0.25">
      <c r="A71" s="125">
        <v>2000</v>
      </c>
      <c r="I71">
        <v>176</v>
      </c>
    </row>
    <row r="72" spans="1:9" x14ac:dyDescent="0.25">
      <c r="A72" s="125">
        <v>2024</v>
      </c>
      <c r="I72">
        <v>2000</v>
      </c>
    </row>
    <row r="73" spans="1:9" x14ac:dyDescent="0.25">
      <c r="A73" s="125">
        <v>840</v>
      </c>
      <c r="I73">
        <v>2024</v>
      </c>
    </row>
    <row r="74" spans="1:9" x14ac:dyDescent="0.25">
      <c r="A74" s="125">
        <v>608</v>
      </c>
      <c r="I74" s="42">
        <v>1096</v>
      </c>
    </row>
    <row r="75" spans="1:9" x14ac:dyDescent="0.25">
      <c r="A75" s="125">
        <v>768</v>
      </c>
      <c r="I75">
        <v>608</v>
      </c>
    </row>
    <row r="76" spans="1:9" x14ac:dyDescent="0.25">
      <c r="A76" s="125">
        <v>300</v>
      </c>
      <c r="I76">
        <v>768</v>
      </c>
    </row>
    <row r="77" spans="1:9" x14ac:dyDescent="0.25">
      <c r="A77" s="125">
        <v>504</v>
      </c>
      <c r="I77">
        <v>300</v>
      </c>
    </row>
    <row r="78" spans="1:9" x14ac:dyDescent="0.25">
      <c r="A78" s="125">
        <v>128</v>
      </c>
      <c r="I78">
        <v>504</v>
      </c>
    </row>
    <row r="79" spans="1:9" x14ac:dyDescent="0.25">
      <c r="A79" s="125">
        <v>556</v>
      </c>
      <c r="I79">
        <v>128</v>
      </c>
    </row>
    <row r="80" spans="1:9" x14ac:dyDescent="0.25">
      <c r="A80" s="125">
        <v>420</v>
      </c>
      <c r="I80">
        <v>556</v>
      </c>
    </row>
    <row r="81" spans="1:9" x14ac:dyDescent="0.25">
      <c r="A81" s="125">
        <v>4952</v>
      </c>
      <c r="I81">
        <v>420</v>
      </c>
    </row>
    <row r="82" spans="1:9" x14ac:dyDescent="0.25">
      <c r="A82" s="125">
        <v>608</v>
      </c>
      <c r="I82">
        <v>4952</v>
      </c>
    </row>
    <row r="83" spans="1:9" x14ac:dyDescent="0.25">
      <c r="A83" s="125">
        <v>32</v>
      </c>
      <c r="I83">
        <v>608</v>
      </c>
    </row>
    <row r="84" spans="1:9" x14ac:dyDescent="0.25">
      <c r="A84" s="125">
        <f>SUM(A1:A83)</f>
        <v>53727</v>
      </c>
      <c r="I84">
        <v>32</v>
      </c>
    </row>
    <row r="85" spans="1:9" x14ac:dyDescent="0.25">
      <c r="I85">
        <f>SUM(I1:I84)</f>
        <v>56325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43A5-631B-4721-AD82-77CE8F864FA7}">
  <dimension ref="I12:I15"/>
  <sheetViews>
    <sheetView workbookViewId="0">
      <selection activeCell="E666" sqref="E666"/>
    </sheetView>
  </sheetViews>
  <sheetFormatPr baseColWidth="10" defaultColWidth="11.42578125" defaultRowHeight="15" x14ac:dyDescent="0.25"/>
  <cols>
    <col min="9" max="9" width="18.7109375" bestFit="1" customWidth="1"/>
  </cols>
  <sheetData>
    <row r="12" spans="9:9" x14ac:dyDescent="0.25">
      <c r="I12">
        <v>26424358.760000002</v>
      </c>
    </row>
    <row r="13" spans="9:9" x14ac:dyDescent="0.25">
      <c r="I13">
        <v>31998343.960000001</v>
      </c>
    </row>
    <row r="14" spans="9:9" x14ac:dyDescent="0.25">
      <c r="I14">
        <v>79964210.140000001</v>
      </c>
    </row>
    <row r="15" spans="9:9" x14ac:dyDescent="0.25">
      <c r="I15" s="62">
        <f>SUM(I12:I14)</f>
        <v>138386912.86000001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838C-9793-42CA-8CB0-FA43979D6E17}">
  <dimension ref="A1:L662"/>
  <sheetViews>
    <sheetView view="pageBreakPreview" zoomScale="90" zoomScaleNormal="70" zoomScaleSheetLayoutView="90" workbookViewId="0">
      <pane ySplit="1" topLeftCell="A2" activePane="bottomLeft" state="frozen"/>
      <selection pane="bottomLeft" activeCell="D666" sqref="D666"/>
    </sheetView>
  </sheetViews>
  <sheetFormatPr baseColWidth="10" defaultColWidth="9.28515625" defaultRowHeight="15" x14ac:dyDescent="0.25"/>
  <cols>
    <col min="1" max="1" width="10.28515625" bestFit="1" customWidth="1"/>
    <col min="2" max="2" width="18.28515625" style="5" bestFit="1" customWidth="1"/>
    <col min="3" max="3" width="22.28515625" style="5" customWidth="1"/>
    <col min="4" max="4" width="54.5703125" customWidth="1"/>
    <col min="5" max="5" width="23.140625" customWidth="1"/>
    <col min="6" max="6" width="22.85546875" customWidth="1"/>
    <col min="7" max="7" width="63.7109375" customWidth="1"/>
    <col min="8" max="8" width="35.28515625" customWidth="1"/>
    <col min="9" max="9" width="13.7109375" customWidth="1"/>
    <col min="10" max="10" width="19.5703125" style="7" customWidth="1"/>
    <col min="11" max="11" width="20.5703125" customWidth="1"/>
    <col min="12" max="12" width="15.28515625" bestFit="1" customWidth="1"/>
  </cols>
  <sheetData>
    <row r="1" spans="1:12" x14ac:dyDescent="0.25">
      <c r="A1" s="2" t="s">
        <v>3</v>
      </c>
      <c r="B1" s="45" t="s">
        <v>46</v>
      </c>
      <c r="C1" s="45" t="s">
        <v>47</v>
      </c>
      <c r="D1" s="2" t="s">
        <v>45</v>
      </c>
      <c r="E1" s="2" t="s">
        <v>13</v>
      </c>
      <c r="F1" s="2" t="s">
        <v>48</v>
      </c>
      <c r="G1" s="2" t="s">
        <v>49</v>
      </c>
      <c r="H1" s="2" t="s">
        <v>50</v>
      </c>
      <c r="I1" s="2" t="s">
        <v>14</v>
      </c>
      <c r="J1" s="7" t="s">
        <v>51</v>
      </c>
      <c r="K1" s="2" t="s">
        <v>52</v>
      </c>
      <c r="L1" s="2" t="s">
        <v>53</v>
      </c>
    </row>
    <row r="2" spans="1:12" s="49" customFormat="1" x14ac:dyDescent="0.25">
      <c r="A2" s="49">
        <v>2013</v>
      </c>
      <c r="B2" s="46">
        <v>41554</v>
      </c>
      <c r="C2" s="46">
        <v>41562</v>
      </c>
      <c r="D2" s="49" t="s">
        <v>54</v>
      </c>
      <c r="E2" s="49" t="s">
        <v>17</v>
      </c>
      <c r="F2" s="49" t="s">
        <v>55</v>
      </c>
      <c r="G2" s="49" t="s">
        <v>34</v>
      </c>
      <c r="H2" s="49" t="s">
        <v>56</v>
      </c>
      <c r="I2" s="48">
        <v>244</v>
      </c>
      <c r="J2" s="47">
        <v>299146691.19999999</v>
      </c>
      <c r="K2" s="48">
        <v>29946524.16</v>
      </c>
    </row>
    <row r="3" spans="1:12" s="49" customFormat="1" x14ac:dyDescent="0.25">
      <c r="A3" s="49">
        <v>2013</v>
      </c>
      <c r="B3" s="46">
        <v>41613</v>
      </c>
      <c r="C3" s="46">
        <v>41618</v>
      </c>
      <c r="D3" s="49" t="s">
        <v>57</v>
      </c>
      <c r="E3" s="49" t="s">
        <v>17</v>
      </c>
      <c r="F3" s="49" t="s">
        <v>55</v>
      </c>
      <c r="G3" s="49" t="s">
        <v>58</v>
      </c>
      <c r="I3" s="48">
        <v>24</v>
      </c>
      <c r="J3" s="47">
        <v>31120948.079999998</v>
      </c>
      <c r="K3" s="48">
        <v>3785672.64</v>
      </c>
    </row>
    <row r="4" spans="1:12" s="49" customFormat="1" x14ac:dyDescent="0.25">
      <c r="A4" s="49">
        <v>2013</v>
      </c>
      <c r="B4" s="46">
        <v>41395</v>
      </c>
      <c r="C4" s="46">
        <v>41415</v>
      </c>
      <c r="D4" s="49" t="s">
        <v>59</v>
      </c>
      <c r="E4" s="49" t="s">
        <v>26</v>
      </c>
      <c r="F4" s="49" t="s">
        <v>60</v>
      </c>
      <c r="G4" s="49" t="s">
        <v>61</v>
      </c>
      <c r="I4" s="48">
        <v>186</v>
      </c>
      <c r="J4" s="47">
        <v>302791803.30000001</v>
      </c>
      <c r="K4" s="48">
        <v>34150467</v>
      </c>
    </row>
    <row r="5" spans="1:12" s="49" customFormat="1" x14ac:dyDescent="0.25">
      <c r="A5" s="49">
        <v>2013</v>
      </c>
      <c r="B5" s="46">
        <v>41579</v>
      </c>
      <c r="C5" s="46">
        <v>41600</v>
      </c>
      <c r="D5" s="49" t="s">
        <v>62</v>
      </c>
      <c r="E5" s="49" t="s">
        <v>17</v>
      </c>
      <c r="F5" s="49" t="s">
        <v>55</v>
      </c>
      <c r="G5" s="49" t="s">
        <v>63</v>
      </c>
      <c r="I5" s="48">
        <v>32</v>
      </c>
      <c r="J5" s="47">
        <v>48901220.409999996</v>
      </c>
      <c r="K5" s="48">
        <v>4548388.9014400002</v>
      </c>
    </row>
    <row r="6" spans="1:12" s="49" customFormat="1" x14ac:dyDescent="0.25">
      <c r="A6" s="49">
        <v>2013</v>
      </c>
      <c r="B6" s="46">
        <v>41494</v>
      </c>
      <c r="C6" s="46">
        <v>41529</v>
      </c>
      <c r="D6" s="49" t="s">
        <v>64</v>
      </c>
      <c r="E6" s="49" t="s">
        <v>17</v>
      </c>
      <c r="F6" s="49" t="s">
        <v>55</v>
      </c>
      <c r="G6" s="49" t="s">
        <v>65</v>
      </c>
      <c r="I6" s="48">
        <v>56</v>
      </c>
      <c r="J6" s="47">
        <v>107924175.95999999</v>
      </c>
      <c r="K6" s="48">
        <v>10465573.279999999</v>
      </c>
    </row>
    <row r="7" spans="1:12" s="49" customFormat="1" x14ac:dyDescent="0.25">
      <c r="A7" s="49">
        <v>2013</v>
      </c>
      <c r="B7" s="46">
        <v>41619</v>
      </c>
      <c r="C7" s="46">
        <v>41626</v>
      </c>
      <c r="D7" s="49" t="s">
        <v>66</v>
      </c>
      <c r="E7" s="49" t="s">
        <v>17</v>
      </c>
      <c r="F7" s="49" t="s">
        <v>67</v>
      </c>
      <c r="G7" s="49" t="s">
        <v>34</v>
      </c>
      <c r="H7" s="49" t="s">
        <v>56</v>
      </c>
      <c r="I7" s="48">
        <v>112</v>
      </c>
      <c r="J7" s="47">
        <v>176861871.19999999</v>
      </c>
      <c r="K7" s="48">
        <v>18094760.559999999</v>
      </c>
    </row>
    <row r="8" spans="1:12" s="49" customFormat="1" x14ac:dyDescent="0.25">
      <c r="A8" s="49">
        <v>2013</v>
      </c>
      <c r="B8" s="46"/>
      <c r="C8" s="46">
        <v>41583</v>
      </c>
      <c r="D8" s="49" t="s">
        <v>68</v>
      </c>
      <c r="E8" s="49" t="s">
        <v>10</v>
      </c>
      <c r="F8" s="49" t="s">
        <v>10</v>
      </c>
      <c r="G8" s="49" t="s">
        <v>69</v>
      </c>
      <c r="I8" s="48">
        <v>30</v>
      </c>
      <c r="J8" s="47">
        <v>48277884</v>
      </c>
      <c r="K8" s="48">
        <v>4538183.82</v>
      </c>
    </row>
    <row r="9" spans="1:12" s="49" customFormat="1" x14ac:dyDescent="0.25">
      <c r="A9" s="49">
        <v>2013</v>
      </c>
      <c r="B9" s="46">
        <v>41571</v>
      </c>
      <c r="C9" s="46">
        <v>41579</v>
      </c>
      <c r="D9" s="49" t="s">
        <v>70</v>
      </c>
      <c r="E9" s="49" t="s">
        <v>17</v>
      </c>
      <c r="F9" s="49" t="s">
        <v>71</v>
      </c>
      <c r="G9" s="49" t="s">
        <v>72</v>
      </c>
      <c r="I9" s="48">
        <v>96</v>
      </c>
      <c r="J9" s="47">
        <v>145550205.66</v>
      </c>
      <c r="K9" s="48">
        <v>16795411.199999999</v>
      </c>
    </row>
    <row r="10" spans="1:12" s="49" customFormat="1" x14ac:dyDescent="0.25">
      <c r="A10" s="49">
        <v>2013</v>
      </c>
      <c r="B10" s="46">
        <v>41282</v>
      </c>
      <c r="C10" s="50"/>
      <c r="D10" s="49" t="s">
        <v>73</v>
      </c>
      <c r="E10" s="49" t="s">
        <v>17</v>
      </c>
      <c r="F10" s="49" t="s">
        <v>67</v>
      </c>
      <c r="G10" s="49" t="s">
        <v>72</v>
      </c>
      <c r="I10" s="48">
        <v>96</v>
      </c>
      <c r="J10" s="47">
        <v>147022272.35999998</v>
      </c>
      <c r="K10" s="48">
        <v>20730929.280000001</v>
      </c>
    </row>
    <row r="11" spans="1:12" s="49" customFormat="1" x14ac:dyDescent="0.25">
      <c r="A11" s="49">
        <v>2013</v>
      </c>
      <c r="B11" s="46">
        <v>41554</v>
      </c>
      <c r="C11" s="46">
        <v>41575</v>
      </c>
      <c r="D11" s="49" t="s">
        <v>74</v>
      </c>
      <c r="E11" s="49" t="s">
        <v>17</v>
      </c>
      <c r="F11" s="49" t="s">
        <v>75</v>
      </c>
      <c r="G11" s="49" t="s">
        <v>76</v>
      </c>
      <c r="H11" s="49" t="s">
        <v>77</v>
      </c>
      <c r="I11" s="48">
        <v>160</v>
      </c>
      <c r="J11" s="47">
        <v>322487840.21000004</v>
      </c>
      <c r="K11" s="48">
        <v>32300326.879999999</v>
      </c>
    </row>
    <row r="12" spans="1:12" s="49" customFormat="1" x14ac:dyDescent="0.25">
      <c r="A12" s="49">
        <v>2013</v>
      </c>
      <c r="B12" s="50"/>
      <c r="C12" s="46">
        <v>41605</v>
      </c>
      <c r="D12" s="49" t="s">
        <v>78</v>
      </c>
      <c r="E12" s="49" t="s">
        <v>17</v>
      </c>
      <c r="F12" s="49" t="s">
        <v>55</v>
      </c>
      <c r="G12" s="49" t="s">
        <v>79</v>
      </c>
      <c r="H12" s="49" t="s">
        <v>77</v>
      </c>
      <c r="I12" s="48">
        <v>128</v>
      </c>
      <c r="J12" s="47"/>
      <c r="K12" s="48">
        <v>16926067.199999999</v>
      </c>
    </row>
    <row r="13" spans="1:12" s="49" customFormat="1" x14ac:dyDescent="0.25">
      <c r="A13" s="49">
        <v>2013</v>
      </c>
      <c r="B13" s="46">
        <v>41320</v>
      </c>
      <c r="C13" s="46">
        <v>41359</v>
      </c>
      <c r="D13" s="49" t="s">
        <v>80</v>
      </c>
      <c r="E13" s="49" t="s">
        <v>17</v>
      </c>
      <c r="F13" s="49" t="s">
        <v>55</v>
      </c>
      <c r="G13" s="49" t="s">
        <v>79</v>
      </c>
      <c r="H13" s="49" t="s">
        <v>77</v>
      </c>
      <c r="I13" s="48">
        <v>160</v>
      </c>
      <c r="J13" s="47">
        <v>212600472</v>
      </c>
      <c r="K13" s="48">
        <v>21404011.199999999</v>
      </c>
    </row>
    <row r="14" spans="1:12" s="49" customFormat="1" x14ac:dyDescent="0.25">
      <c r="A14" s="49">
        <v>2013</v>
      </c>
      <c r="B14" s="46"/>
      <c r="C14" s="46">
        <v>41561</v>
      </c>
      <c r="D14" s="49" t="s">
        <v>81</v>
      </c>
      <c r="E14" s="49" t="s">
        <v>82</v>
      </c>
      <c r="F14" s="49" t="s">
        <v>82</v>
      </c>
      <c r="G14" s="49" t="s">
        <v>83</v>
      </c>
      <c r="I14" s="48">
        <v>50</v>
      </c>
      <c r="J14" s="47">
        <v>73902776</v>
      </c>
      <c r="K14" s="48"/>
    </row>
    <row r="15" spans="1:12" s="49" customFormat="1" x14ac:dyDescent="0.25">
      <c r="A15" s="49">
        <v>2014</v>
      </c>
      <c r="B15" s="46">
        <v>41711</v>
      </c>
      <c r="C15" s="46">
        <v>41716</v>
      </c>
      <c r="D15" s="49" t="s">
        <v>84</v>
      </c>
      <c r="E15" s="49" t="s">
        <v>21</v>
      </c>
      <c r="F15" s="49" t="s">
        <v>85</v>
      </c>
      <c r="G15" s="49" t="s">
        <v>86</v>
      </c>
      <c r="H15" s="49" t="s">
        <v>77</v>
      </c>
      <c r="I15" s="48">
        <v>24</v>
      </c>
      <c r="J15" s="47">
        <v>47361921.600000001</v>
      </c>
      <c r="K15" s="48">
        <v>4762726.5599999996</v>
      </c>
    </row>
    <row r="16" spans="1:12" s="49" customFormat="1" x14ac:dyDescent="0.25">
      <c r="A16" s="49">
        <v>2014</v>
      </c>
      <c r="B16" s="46">
        <v>41642</v>
      </c>
      <c r="C16" s="46">
        <v>41652</v>
      </c>
      <c r="D16" s="49" t="s">
        <v>87</v>
      </c>
      <c r="E16" s="49" t="s">
        <v>17</v>
      </c>
      <c r="F16" s="49" t="s">
        <v>55</v>
      </c>
      <c r="G16" s="49" t="s">
        <v>34</v>
      </c>
      <c r="H16" s="49" t="s">
        <v>56</v>
      </c>
      <c r="I16" s="48">
        <v>1196</v>
      </c>
      <c r="J16" s="47">
        <v>1379764282.5</v>
      </c>
      <c r="K16" s="48">
        <v>135675373.31999999</v>
      </c>
      <c r="L16" s="49" t="s">
        <v>88</v>
      </c>
    </row>
    <row r="17" spans="1:11" s="49" customFormat="1" x14ac:dyDescent="0.25">
      <c r="A17" s="49">
        <v>2014</v>
      </c>
      <c r="B17" s="46">
        <v>41639</v>
      </c>
      <c r="C17" s="46">
        <v>41652</v>
      </c>
      <c r="D17" s="49" t="s">
        <v>89</v>
      </c>
      <c r="E17" s="49" t="s">
        <v>17</v>
      </c>
      <c r="F17" s="49" t="s">
        <v>55</v>
      </c>
      <c r="G17" s="49" t="s">
        <v>34</v>
      </c>
      <c r="H17" s="49" t="s">
        <v>56</v>
      </c>
      <c r="I17" s="48">
        <v>726</v>
      </c>
      <c r="J17" s="47">
        <v>791623278.12</v>
      </c>
      <c r="K17" s="48">
        <v>81475452.060000002</v>
      </c>
    </row>
    <row r="18" spans="1:11" s="49" customFormat="1" x14ac:dyDescent="0.25">
      <c r="A18" s="49">
        <v>2014</v>
      </c>
      <c r="B18" s="46">
        <v>41772</v>
      </c>
      <c r="C18" s="46">
        <v>41781</v>
      </c>
      <c r="D18" s="49" t="s">
        <v>90</v>
      </c>
      <c r="E18" s="49" t="s">
        <v>19</v>
      </c>
      <c r="F18" s="49" t="s">
        <v>19</v>
      </c>
      <c r="G18" s="49" t="s">
        <v>37</v>
      </c>
      <c r="H18" s="49" t="s">
        <v>77</v>
      </c>
      <c r="I18" s="48">
        <v>76</v>
      </c>
      <c r="J18" s="47">
        <v>116852557.59999999</v>
      </c>
      <c r="K18" s="48">
        <v>11891710.539999999</v>
      </c>
    </row>
    <row r="19" spans="1:11" s="49" customFormat="1" x14ac:dyDescent="0.25">
      <c r="A19" s="49">
        <v>2014</v>
      </c>
      <c r="B19" s="46">
        <v>42041</v>
      </c>
      <c r="C19" s="46">
        <v>42068</v>
      </c>
      <c r="D19" s="49" t="s">
        <v>91</v>
      </c>
      <c r="E19" s="49" t="s">
        <v>19</v>
      </c>
      <c r="F19" s="49" t="s">
        <v>19</v>
      </c>
      <c r="G19" s="49" t="s">
        <v>37</v>
      </c>
      <c r="H19" s="49" t="s">
        <v>77</v>
      </c>
      <c r="I19" s="48">
        <v>100</v>
      </c>
      <c r="J19" s="47">
        <v>139941861.21000001</v>
      </c>
      <c r="K19" s="48">
        <v>16348798.720000001</v>
      </c>
    </row>
    <row r="20" spans="1:11" s="49" customFormat="1" x14ac:dyDescent="0.25">
      <c r="A20" s="49">
        <v>2014</v>
      </c>
      <c r="B20" s="46">
        <v>41977</v>
      </c>
      <c r="C20" s="46">
        <v>41988</v>
      </c>
      <c r="D20" s="49" t="s">
        <v>92</v>
      </c>
      <c r="E20" s="49" t="s">
        <v>19</v>
      </c>
      <c r="F20" s="49" t="s">
        <v>19</v>
      </c>
      <c r="G20" s="49" t="s">
        <v>37</v>
      </c>
      <c r="H20" s="49" t="s">
        <v>77</v>
      </c>
      <c r="I20" s="48">
        <v>64</v>
      </c>
      <c r="J20" s="47">
        <v>98519754.849999994</v>
      </c>
      <c r="K20" s="48">
        <v>10390847.199999999</v>
      </c>
    </row>
    <row r="21" spans="1:11" s="49" customFormat="1" x14ac:dyDescent="0.25">
      <c r="A21" s="49">
        <v>2014</v>
      </c>
      <c r="B21" s="46">
        <v>41859</v>
      </c>
      <c r="C21" s="46">
        <v>41976</v>
      </c>
      <c r="D21" s="49" t="s">
        <v>93</v>
      </c>
      <c r="E21" s="49" t="s">
        <v>19</v>
      </c>
      <c r="F21" s="49" t="s">
        <v>19</v>
      </c>
      <c r="G21" s="49" t="s">
        <v>37</v>
      </c>
      <c r="H21" s="49" t="s">
        <v>77</v>
      </c>
      <c r="I21" s="48">
        <v>72</v>
      </c>
      <c r="J21" s="47">
        <v>106132019.68000001</v>
      </c>
      <c r="K21" s="48">
        <v>11018832.08</v>
      </c>
    </row>
    <row r="22" spans="1:11" s="49" customFormat="1" x14ac:dyDescent="0.25">
      <c r="A22" s="49">
        <v>2014</v>
      </c>
      <c r="B22" s="46">
        <v>42017</v>
      </c>
      <c r="C22" s="46">
        <v>42031</v>
      </c>
      <c r="D22" s="49" t="s">
        <v>94</v>
      </c>
      <c r="E22" s="49" t="s">
        <v>17</v>
      </c>
      <c r="F22" s="49" t="s">
        <v>55</v>
      </c>
      <c r="G22" s="49" t="s">
        <v>95</v>
      </c>
      <c r="H22" s="49" t="s">
        <v>77</v>
      </c>
      <c r="I22" s="48">
        <v>40</v>
      </c>
      <c r="J22" s="47">
        <v>67552692</v>
      </c>
      <c r="K22" s="48">
        <v>6789289.2000000002</v>
      </c>
    </row>
    <row r="23" spans="1:11" s="49" customFormat="1" x14ac:dyDescent="0.25">
      <c r="A23" s="49">
        <v>2014</v>
      </c>
      <c r="B23" s="46">
        <v>41884</v>
      </c>
      <c r="C23" s="46">
        <v>41899</v>
      </c>
      <c r="D23" s="49" t="s">
        <v>96</v>
      </c>
      <c r="E23" s="49" t="s">
        <v>17</v>
      </c>
      <c r="F23" s="49" t="s">
        <v>55</v>
      </c>
      <c r="G23" s="49" t="s">
        <v>97</v>
      </c>
      <c r="H23" s="49" t="s">
        <v>98</v>
      </c>
      <c r="I23" s="48">
        <v>40</v>
      </c>
      <c r="J23" s="47">
        <v>73012464.960000008</v>
      </c>
      <c r="K23" s="48">
        <v>7717486.4000000004</v>
      </c>
    </row>
    <row r="24" spans="1:11" s="49" customFormat="1" x14ac:dyDescent="0.25">
      <c r="A24" s="49">
        <v>2014</v>
      </c>
      <c r="B24" s="46">
        <v>41729</v>
      </c>
      <c r="C24" s="46">
        <v>41737</v>
      </c>
      <c r="D24" s="49" t="s">
        <v>99</v>
      </c>
      <c r="E24" s="49" t="s">
        <v>17</v>
      </c>
      <c r="F24" s="49" t="s">
        <v>55</v>
      </c>
      <c r="G24" s="49" t="s">
        <v>100</v>
      </c>
      <c r="H24" s="49" t="s">
        <v>77</v>
      </c>
      <c r="I24" s="48">
        <v>80</v>
      </c>
      <c r="J24" s="47">
        <v>104771419</v>
      </c>
      <c r="K24" s="48">
        <v>12355181.6</v>
      </c>
    </row>
    <row r="25" spans="1:11" s="49" customFormat="1" x14ac:dyDescent="0.25">
      <c r="A25" s="49">
        <v>2014</v>
      </c>
      <c r="B25" s="46">
        <v>41801</v>
      </c>
      <c r="C25" s="46">
        <v>41815</v>
      </c>
      <c r="D25" s="49" t="s">
        <v>101</v>
      </c>
      <c r="E25" s="49" t="s">
        <v>17</v>
      </c>
      <c r="F25" s="49" t="s">
        <v>55</v>
      </c>
      <c r="G25" s="49" t="s">
        <v>58</v>
      </c>
      <c r="H25" s="49" t="s">
        <v>77</v>
      </c>
      <c r="I25" s="48">
        <v>124</v>
      </c>
      <c r="J25" s="47">
        <v>221945668.83999997</v>
      </c>
      <c r="K25" s="48">
        <v>24739632.379999999</v>
      </c>
    </row>
    <row r="26" spans="1:11" s="49" customFormat="1" x14ac:dyDescent="0.25">
      <c r="A26" s="49">
        <v>2014</v>
      </c>
      <c r="B26" s="46">
        <v>41786</v>
      </c>
      <c r="C26" s="46">
        <v>41810</v>
      </c>
      <c r="D26" s="49" t="s">
        <v>102</v>
      </c>
      <c r="E26" s="49" t="s">
        <v>17</v>
      </c>
      <c r="F26" s="49" t="s">
        <v>67</v>
      </c>
      <c r="G26" s="49" t="s">
        <v>72</v>
      </c>
      <c r="H26" s="49" t="s">
        <v>103</v>
      </c>
      <c r="I26" s="48">
        <v>36</v>
      </c>
      <c r="J26" s="47">
        <v>71022861.950000003</v>
      </c>
      <c r="K26" s="48">
        <v>8162131.2000000002</v>
      </c>
    </row>
    <row r="27" spans="1:11" s="49" customFormat="1" x14ac:dyDescent="0.25">
      <c r="A27" s="49">
        <v>2014</v>
      </c>
      <c r="B27" s="46">
        <v>41912</v>
      </c>
      <c r="C27" s="46">
        <v>41927</v>
      </c>
      <c r="D27" s="49" t="s">
        <v>104</v>
      </c>
      <c r="E27" s="49" t="s">
        <v>17</v>
      </c>
      <c r="F27" s="49" t="s">
        <v>71</v>
      </c>
      <c r="G27" s="49" t="s">
        <v>105</v>
      </c>
      <c r="I27" s="48">
        <v>28</v>
      </c>
      <c r="J27" s="47">
        <v>47772908.799999997</v>
      </c>
      <c r="K27" s="48">
        <v>5038253.08</v>
      </c>
    </row>
    <row r="28" spans="1:11" s="49" customFormat="1" x14ac:dyDescent="0.25">
      <c r="A28" s="49">
        <v>2014</v>
      </c>
      <c r="B28" s="46">
        <v>41662</v>
      </c>
      <c r="C28" s="46">
        <v>41663</v>
      </c>
      <c r="D28" s="49" t="s">
        <v>106</v>
      </c>
      <c r="E28" s="49" t="s">
        <v>17</v>
      </c>
      <c r="F28" s="49" t="s">
        <v>75</v>
      </c>
      <c r="G28" s="49" t="s">
        <v>76</v>
      </c>
      <c r="H28" s="49" t="s">
        <v>77</v>
      </c>
      <c r="I28" s="48">
        <v>160</v>
      </c>
      <c r="J28" s="47">
        <v>322105820.13</v>
      </c>
      <c r="K28" s="48">
        <v>31530473.760000002</v>
      </c>
    </row>
    <row r="29" spans="1:11" s="49" customFormat="1" x14ac:dyDescent="0.25">
      <c r="A29" s="49">
        <v>2014</v>
      </c>
      <c r="B29" s="46">
        <v>41661</v>
      </c>
      <c r="C29" s="46">
        <v>41663</v>
      </c>
      <c r="D29" s="49" t="s">
        <v>107</v>
      </c>
      <c r="E29" s="49" t="s">
        <v>17</v>
      </c>
      <c r="F29" s="49" t="s">
        <v>75</v>
      </c>
      <c r="G29" s="49" t="s">
        <v>76</v>
      </c>
      <c r="H29" s="49" t="s">
        <v>77</v>
      </c>
      <c r="I29" s="48">
        <v>160</v>
      </c>
      <c r="J29" s="47">
        <v>325350953.14999998</v>
      </c>
      <c r="K29" s="48">
        <v>31766394.239999998</v>
      </c>
    </row>
    <row r="30" spans="1:11" s="49" customFormat="1" x14ac:dyDescent="0.25">
      <c r="A30" s="49">
        <v>2014</v>
      </c>
      <c r="B30" s="46">
        <v>41656</v>
      </c>
      <c r="C30" s="46">
        <v>41661</v>
      </c>
      <c r="D30" s="49" t="s">
        <v>108</v>
      </c>
      <c r="E30" s="49" t="s">
        <v>17</v>
      </c>
      <c r="F30" s="49" t="s">
        <v>55</v>
      </c>
      <c r="G30" s="49" t="s">
        <v>109</v>
      </c>
      <c r="H30" s="49" t="s">
        <v>77</v>
      </c>
      <c r="I30" s="48">
        <v>16</v>
      </c>
      <c r="J30" s="47">
        <v>29996197.899999999</v>
      </c>
      <c r="K30" s="48">
        <v>2777333.12</v>
      </c>
    </row>
    <row r="31" spans="1:11" s="49" customFormat="1" x14ac:dyDescent="0.25">
      <c r="A31" s="49">
        <v>2014</v>
      </c>
      <c r="B31" s="46">
        <v>41831</v>
      </c>
      <c r="C31" s="46">
        <v>41835</v>
      </c>
      <c r="D31" s="49" t="s">
        <v>110</v>
      </c>
      <c r="E31" s="49" t="s">
        <v>28</v>
      </c>
      <c r="F31" s="49" t="s">
        <v>28</v>
      </c>
      <c r="G31" s="49" t="s">
        <v>111</v>
      </c>
      <c r="H31" s="49" t="s">
        <v>77</v>
      </c>
      <c r="I31" s="48">
        <v>248</v>
      </c>
      <c r="J31" s="47">
        <v>418551380.75</v>
      </c>
      <c r="K31" s="48">
        <v>40524785.68</v>
      </c>
    </row>
    <row r="32" spans="1:11" s="49" customFormat="1" x14ac:dyDescent="0.25">
      <c r="A32" s="49">
        <v>2014</v>
      </c>
      <c r="B32" s="46">
        <v>41768</v>
      </c>
      <c r="C32" s="46">
        <v>41782</v>
      </c>
      <c r="D32" s="49" t="s">
        <v>112</v>
      </c>
      <c r="E32" s="49" t="s">
        <v>17</v>
      </c>
      <c r="F32" s="49" t="s">
        <v>55</v>
      </c>
      <c r="G32" s="49" t="s">
        <v>37</v>
      </c>
      <c r="H32" s="49" t="s">
        <v>77</v>
      </c>
      <c r="I32" s="48">
        <v>74</v>
      </c>
      <c r="J32" s="47">
        <v>118441650.97999999</v>
      </c>
      <c r="K32" s="48">
        <v>11770730.619999999</v>
      </c>
    </row>
    <row r="33" spans="1:11" s="49" customFormat="1" x14ac:dyDescent="0.25">
      <c r="A33" s="49">
        <v>2014</v>
      </c>
      <c r="B33" s="46">
        <v>41940</v>
      </c>
      <c r="C33" s="46">
        <v>41977</v>
      </c>
      <c r="D33" s="49" t="s">
        <v>113</v>
      </c>
      <c r="E33" s="49" t="s">
        <v>17</v>
      </c>
      <c r="F33" s="49" t="s">
        <v>55</v>
      </c>
      <c r="G33" s="49" t="s">
        <v>37</v>
      </c>
      <c r="H33" s="49" t="s">
        <v>77</v>
      </c>
      <c r="I33" s="48">
        <v>64</v>
      </c>
      <c r="J33" s="47">
        <v>107893053.69000001</v>
      </c>
      <c r="K33" s="48">
        <v>5298924.59</v>
      </c>
    </row>
    <row r="34" spans="1:11" s="49" customFormat="1" x14ac:dyDescent="0.25">
      <c r="A34" s="49">
        <v>2014</v>
      </c>
      <c r="B34" s="46">
        <v>41869</v>
      </c>
      <c r="C34" s="46">
        <v>41899</v>
      </c>
      <c r="D34" s="49" t="s">
        <v>114</v>
      </c>
      <c r="E34" s="49" t="s">
        <v>17</v>
      </c>
      <c r="F34" s="49" t="s">
        <v>115</v>
      </c>
      <c r="G34" s="49" t="s">
        <v>116</v>
      </c>
      <c r="H34" s="49" t="s">
        <v>98</v>
      </c>
      <c r="I34" s="48">
        <v>40</v>
      </c>
      <c r="J34" s="47">
        <v>48929490.5</v>
      </c>
      <c r="K34" s="48">
        <v>5182779.5999999996</v>
      </c>
    </row>
    <row r="35" spans="1:11" s="49" customFormat="1" x14ac:dyDescent="0.25">
      <c r="A35" s="49">
        <v>2014</v>
      </c>
      <c r="B35" s="46">
        <v>42459</v>
      </c>
      <c r="C35" s="46">
        <v>42460</v>
      </c>
      <c r="D35" s="49" t="s">
        <v>117</v>
      </c>
      <c r="E35" s="49" t="s">
        <v>10</v>
      </c>
      <c r="F35" s="49" t="s">
        <v>10</v>
      </c>
      <c r="G35" s="49" t="s">
        <v>118</v>
      </c>
      <c r="I35" s="48">
        <v>90</v>
      </c>
      <c r="J35" s="47">
        <v>123457977</v>
      </c>
      <c r="K35" s="48">
        <v>12363240.6</v>
      </c>
    </row>
    <row r="36" spans="1:11" s="49" customFormat="1" x14ac:dyDescent="0.25">
      <c r="A36" s="49">
        <v>2014</v>
      </c>
      <c r="B36" s="46">
        <v>41786</v>
      </c>
      <c r="C36" s="46">
        <v>41794</v>
      </c>
      <c r="D36" s="49" t="s">
        <v>119</v>
      </c>
      <c r="E36" s="49" t="s">
        <v>27</v>
      </c>
      <c r="F36" s="49" t="s">
        <v>120</v>
      </c>
      <c r="G36" s="49" t="s">
        <v>121</v>
      </c>
      <c r="I36" s="48">
        <v>162</v>
      </c>
      <c r="J36" s="47">
        <v>273513161.60000002</v>
      </c>
      <c r="K36" s="48">
        <v>30456481.5</v>
      </c>
    </row>
    <row r="37" spans="1:11" s="49" customFormat="1" x14ac:dyDescent="0.25">
      <c r="A37" s="49">
        <v>2015</v>
      </c>
      <c r="B37" s="50"/>
      <c r="C37" s="46">
        <v>42193</v>
      </c>
      <c r="D37" s="49" t="s">
        <v>122</v>
      </c>
      <c r="E37" s="49" t="s">
        <v>17</v>
      </c>
      <c r="F37" s="49" t="s">
        <v>75</v>
      </c>
      <c r="G37" s="49" t="s">
        <v>123</v>
      </c>
      <c r="H37" s="49" t="s">
        <v>124</v>
      </c>
      <c r="I37" s="48">
        <v>456</v>
      </c>
      <c r="J37" s="47">
        <v>611838525.60000002</v>
      </c>
      <c r="K37" s="48">
        <v>63859474.960000001</v>
      </c>
    </row>
    <row r="38" spans="1:11" s="49" customFormat="1" x14ac:dyDescent="0.25">
      <c r="A38" s="49">
        <v>2015</v>
      </c>
      <c r="B38" s="46">
        <v>42144</v>
      </c>
      <c r="C38" s="46">
        <v>42198</v>
      </c>
      <c r="D38" s="49" t="s">
        <v>125</v>
      </c>
      <c r="E38" s="49" t="s">
        <v>19</v>
      </c>
      <c r="F38" s="49" t="s">
        <v>19</v>
      </c>
      <c r="G38" s="49" t="s">
        <v>37</v>
      </c>
      <c r="H38" s="49" t="s">
        <v>77</v>
      </c>
      <c r="I38" s="48">
        <v>32</v>
      </c>
      <c r="J38" s="47">
        <v>41569076.799999997</v>
      </c>
      <c r="K38" s="48">
        <v>4504464.72</v>
      </c>
    </row>
    <row r="39" spans="1:11" s="49" customFormat="1" x14ac:dyDescent="0.25">
      <c r="A39" s="49">
        <v>2015</v>
      </c>
      <c r="B39" s="46">
        <v>42086</v>
      </c>
      <c r="C39" s="46">
        <v>42100</v>
      </c>
      <c r="D39" s="49" t="s">
        <v>126</v>
      </c>
      <c r="E39" s="49" t="s">
        <v>19</v>
      </c>
      <c r="F39" s="49" t="s">
        <v>19</v>
      </c>
      <c r="G39" s="49" t="s">
        <v>37</v>
      </c>
      <c r="H39" s="49" t="s">
        <v>77</v>
      </c>
      <c r="I39" s="48">
        <v>136</v>
      </c>
      <c r="J39" s="47">
        <v>146331842.79000002</v>
      </c>
      <c r="K39" s="48">
        <v>15888437.439999999</v>
      </c>
    </row>
    <row r="40" spans="1:11" s="49" customFormat="1" x14ac:dyDescent="0.25">
      <c r="A40" s="49">
        <v>2015</v>
      </c>
      <c r="B40" s="46">
        <v>42130</v>
      </c>
      <c r="C40" s="46">
        <v>42143</v>
      </c>
      <c r="D40" s="49" t="s">
        <v>127</v>
      </c>
      <c r="E40" s="49" t="s">
        <v>19</v>
      </c>
      <c r="F40" s="49" t="s">
        <v>19</v>
      </c>
      <c r="G40" s="49" t="s">
        <v>37</v>
      </c>
      <c r="H40" s="49" t="s">
        <v>77</v>
      </c>
      <c r="I40" s="48">
        <v>116</v>
      </c>
      <c r="J40" s="47">
        <v>170359838.38</v>
      </c>
      <c r="K40" s="48">
        <v>18314624.16</v>
      </c>
    </row>
    <row r="41" spans="1:11" s="49" customFormat="1" x14ac:dyDescent="0.25">
      <c r="A41" s="49">
        <v>2015</v>
      </c>
      <c r="B41" s="46">
        <v>42138</v>
      </c>
      <c r="C41" s="46">
        <v>42165</v>
      </c>
      <c r="D41" s="49" t="s">
        <v>128</v>
      </c>
      <c r="E41" s="49" t="s">
        <v>19</v>
      </c>
      <c r="F41" s="49" t="s">
        <v>19</v>
      </c>
      <c r="G41" s="49" t="s">
        <v>37</v>
      </c>
      <c r="H41" s="49" t="s">
        <v>77</v>
      </c>
      <c r="I41" s="48">
        <v>64</v>
      </c>
      <c r="J41" s="47">
        <v>100125898.64999999</v>
      </c>
      <c r="K41" s="48">
        <v>10505537.6</v>
      </c>
    </row>
    <row r="42" spans="1:11" s="49" customFormat="1" x14ac:dyDescent="0.25">
      <c r="A42" s="49">
        <v>2015</v>
      </c>
      <c r="B42" s="46">
        <v>42166</v>
      </c>
      <c r="C42" s="46">
        <v>42178</v>
      </c>
      <c r="D42" s="49" t="s">
        <v>129</v>
      </c>
      <c r="E42" s="49" t="s">
        <v>19</v>
      </c>
      <c r="F42" s="49" t="s">
        <v>19</v>
      </c>
      <c r="G42" s="49" t="s">
        <v>37</v>
      </c>
      <c r="H42" s="49" t="s">
        <v>77</v>
      </c>
      <c r="I42" s="48">
        <v>116</v>
      </c>
      <c r="J42" s="47">
        <v>151665405.80000001</v>
      </c>
      <c r="K42" s="48">
        <v>16632880.76</v>
      </c>
    </row>
    <row r="43" spans="1:11" s="49" customFormat="1" x14ac:dyDescent="0.25">
      <c r="A43" s="49">
        <v>2015</v>
      </c>
      <c r="B43" s="46">
        <v>42144</v>
      </c>
      <c r="C43" s="46">
        <v>42198</v>
      </c>
      <c r="D43" s="49" t="s">
        <v>130</v>
      </c>
      <c r="E43" s="49" t="s">
        <v>19</v>
      </c>
      <c r="F43" s="49" t="s">
        <v>19</v>
      </c>
      <c r="G43" s="49" t="s">
        <v>37</v>
      </c>
      <c r="H43" s="49" t="s">
        <v>77</v>
      </c>
      <c r="I43" s="48">
        <v>64</v>
      </c>
      <c r="J43" s="47">
        <v>98876103.859999985</v>
      </c>
      <c r="K43" s="48">
        <v>10687102.720000001</v>
      </c>
    </row>
    <row r="44" spans="1:11" s="49" customFormat="1" x14ac:dyDescent="0.25">
      <c r="A44" s="49">
        <v>2015</v>
      </c>
      <c r="B44" s="46">
        <v>42178</v>
      </c>
      <c r="C44" s="46">
        <v>42198</v>
      </c>
      <c r="D44" s="49" t="s">
        <v>131</v>
      </c>
      <c r="E44" s="49" t="s">
        <v>19</v>
      </c>
      <c r="F44" s="49" t="s">
        <v>19</v>
      </c>
      <c r="G44" s="49" t="s">
        <v>37</v>
      </c>
      <c r="H44" s="49" t="s">
        <v>77</v>
      </c>
      <c r="I44" s="48">
        <v>68</v>
      </c>
      <c r="J44" s="47">
        <v>103284235.05999999</v>
      </c>
      <c r="K44" s="48">
        <v>10881961.720000001</v>
      </c>
    </row>
    <row r="45" spans="1:11" s="49" customFormat="1" x14ac:dyDescent="0.25">
      <c r="A45" s="49">
        <v>2015</v>
      </c>
      <c r="B45" s="46">
        <v>42193</v>
      </c>
      <c r="C45" s="46">
        <v>42198</v>
      </c>
      <c r="D45" s="49" t="s">
        <v>132</v>
      </c>
      <c r="E45" s="49" t="s">
        <v>19</v>
      </c>
      <c r="F45" s="49" t="s">
        <v>19</v>
      </c>
      <c r="G45" s="49" t="s">
        <v>37</v>
      </c>
      <c r="H45" s="49" t="s">
        <v>77</v>
      </c>
      <c r="I45" s="48">
        <v>16</v>
      </c>
      <c r="J45" s="47">
        <v>19954250.579999998</v>
      </c>
      <c r="K45" s="48">
        <v>2126702</v>
      </c>
    </row>
    <row r="46" spans="1:11" s="49" customFormat="1" x14ac:dyDescent="0.25">
      <c r="A46" s="49">
        <v>2015</v>
      </c>
      <c r="B46" s="46">
        <v>42301</v>
      </c>
      <c r="C46" s="46">
        <v>42331</v>
      </c>
      <c r="D46" s="49" t="s">
        <v>133</v>
      </c>
      <c r="E46" s="49" t="s">
        <v>17</v>
      </c>
      <c r="F46" s="49" t="s">
        <v>55</v>
      </c>
      <c r="G46" s="49" t="s">
        <v>37</v>
      </c>
      <c r="H46" s="49" t="s">
        <v>77</v>
      </c>
      <c r="I46" s="48">
        <v>66</v>
      </c>
      <c r="J46" s="47">
        <v>71631810.870000005</v>
      </c>
      <c r="K46" s="48">
        <v>7888137.9199999999</v>
      </c>
    </row>
    <row r="47" spans="1:11" s="49" customFormat="1" x14ac:dyDescent="0.25">
      <c r="A47" s="49">
        <v>2015</v>
      </c>
      <c r="B47" s="46">
        <v>42303</v>
      </c>
      <c r="C47" s="46">
        <v>42326</v>
      </c>
      <c r="D47" s="49" t="s">
        <v>134</v>
      </c>
      <c r="E47" s="49" t="s">
        <v>17</v>
      </c>
      <c r="F47" s="49" t="s">
        <v>55</v>
      </c>
      <c r="G47" s="49" t="s">
        <v>37</v>
      </c>
      <c r="H47" s="49" t="s">
        <v>77</v>
      </c>
      <c r="I47" s="48">
        <v>50</v>
      </c>
      <c r="J47" s="47">
        <v>51818618.740000002</v>
      </c>
      <c r="K47" s="48">
        <v>5757309.6399999997</v>
      </c>
    </row>
    <row r="48" spans="1:11" s="49" customFormat="1" x14ac:dyDescent="0.25">
      <c r="A48" s="49">
        <v>2015</v>
      </c>
      <c r="B48" s="46"/>
      <c r="C48" s="46">
        <v>42261</v>
      </c>
      <c r="D48" s="49" t="s">
        <v>135</v>
      </c>
      <c r="E48" s="49" t="s">
        <v>17</v>
      </c>
      <c r="F48" s="49" t="s">
        <v>55</v>
      </c>
      <c r="G48" s="49" t="s">
        <v>136</v>
      </c>
      <c r="I48" s="48">
        <v>32</v>
      </c>
      <c r="J48" s="47">
        <v>61548339</v>
      </c>
      <c r="K48" s="48">
        <v>5959207.6799999997</v>
      </c>
    </row>
    <row r="49" spans="1:12" s="49" customFormat="1" x14ac:dyDescent="0.25">
      <c r="A49" s="49">
        <v>2015</v>
      </c>
      <c r="B49" s="46">
        <v>42017</v>
      </c>
      <c r="C49" s="46">
        <v>42031</v>
      </c>
      <c r="D49" s="49" t="s">
        <v>137</v>
      </c>
      <c r="E49" s="49" t="s">
        <v>17</v>
      </c>
      <c r="F49" s="49" t="s">
        <v>55</v>
      </c>
      <c r="G49" s="49" t="s">
        <v>138</v>
      </c>
      <c r="I49" s="48">
        <v>56</v>
      </c>
      <c r="J49" s="47">
        <v>94692208</v>
      </c>
      <c r="K49" s="48">
        <v>9818305.4399999995</v>
      </c>
    </row>
    <row r="50" spans="1:12" s="49" customFormat="1" x14ac:dyDescent="0.25">
      <c r="A50" s="49">
        <v>2015</v>
      </c>
      <c r="B50" s="46">
        <v>42079</v>
      </c>
      <c r="C50" s="46">
        <v>42147</v>
      </c>
      <c r="D50" s="49" t="s">
        <v>139</v>
      </c>
      <c r="E50" s="49" t="s">
        <v>19</v>
      </c>
      <c r="F50" s="49" t="s">
        <v>140</v>
      </c>
      <c r="G50" s="49" t="s">
        <v>79</v>
      </c>
      <c r="H50" s="49" t="s">
        <v>77</v>
      </c>
      <c r="I50" s="48">
        <v>288</v>
      </c>
      <c r="J50" s="47">
        <v>468883182.95999998</v>
      </c>
      <c r="K50" s="48">
        <v>43749057.600000001</v>
      </c>
    </row>
    <row r="51" spans="1:12" s="49" customFormat="1" x14ac:dyDescent="0.25">
      <c r="A51" s="49">
        <v>2015</v>
      </c>
      <c r="B51" s="46">
        <v>42200</v>
      </c>
      <c r="C51" s="46">
        <v>42205</v>
      </c>
      <c r="D51" s="49" t="s">
        <v>141</v>
      </c>
      <c r="E51" s="49" t="s">
        <v>17</v>
      </c>
      <c r="F51" s="49" t="s">
        <v>55</v>
      </c>
      <c r="G51" s="49" t="s">
        <v>142</v>
      </c>
      <c r="H51" s="49" t="s">
        <v>143</v>
      </c>
      <c r="I51" s="48">
        <v>40</v>
      </c>
      <c r="J51" s="47">
        <v>64246817</v>
      </c>
      <c r="K51" s="48">
        <v>6421558.8399999999</v>
      </c>
    </row>
    <row r="52" spans="1:12" s="49" customFormat="1" x14ac:dyDescent="0.25">
      <c r="A52" s="49">
        <v>2015</v>
      </c>
      <c r="B52" s="46">
        <v>42102</v>
      </c>
      <c r="C52" s="46">
        <v>42103</v>
      </c>
      <c r="D52" s="49" t="s">
        <v>144</v>
      </c>
      <c r="E52" s="49" t="s">
        <v>17</v>
      </c>
      <c r="F52" s="49" t="s">
        <v>55</v>
      </c>
      <c r="G52" s="49" t="s">
        <v>145</v>
      </c>
      <c r="H52" s="49" t="s">
        <v>98</v>
      </c>
      <c r="I52" s="48">
        <v>460</v>
      </c>
      <c r="J52" s="47">
        <v>837232339.21000004</v>
      </c>
      <c r="K52" s="48">
        <v>83266201.099999994</v>
      </c>
    </row>
    <row r="53" spans="1:12" s="49" customFormat="1" x14ac:dyDescent="0.25">
      <c r="A53" s="49">
        <v>2015</v>
      </c>
      <c r="B53" s="46">
        <v>42045</v>
      </c>
      <c r="C53" s="46">
        <v>42123</v>
      </c>
      <c r="D53" s="49" t="s">
        <v>146</v>
      </c>
      <c r="E53" s="49" t="s">
        <v>18</v>
      </c>
      <c r="F53" s="49" t="s">
        <v>147</v>
      </c>
      <c r="G53" s="49" t="s">
        <v>148</v>
      </c>
      <c r="H53" s="49" t="s">
        <v>149</v>
      </c>
      <c r="I53" s="48">
        <v>384</v>
      </c>
      <c r="J53" s="47">
        <v>587031213.96000004</v>
      </c>
      <c r="K53" s="48">
        <v>61505745.119999997</v>
      </c>
    </row>
    <row r="54" spans="1:12" s="49" customFormat="1" x14ac:dyDescent="0.25">
      <c r="A54" s="49">
        <v>2015</v>
      </c>
      <c r="B54" s="46">
        <v>42136</v>
      </c>
      <c r="C54" s="46">
        <v>42160</v>
      </c>
      <c r="D54" s="49" t="s">
        <v>150</v>
      </c>
      <c r="E54" s="49" t="s">
        <v>30</v>
      </c>
      <c r="F54" s="49" t="s">
        <v>151</v>
      </c>
      <c r="G54" s="49" t="s">
        <v>152</v>
      </c>
      <c r="H54" s="49" t="s">
        <v>77</v>
      </c>
      <c r="I54" s="48">
        <v>96</v>
      </c>
      <c r="J54" s="47">
        <v>156305495.64000002</v>
      </c>
      <c r="K54" s="48">
        <v>16242129.6</v>
      </c>
    </row>
    <row r="55" spans="1:12" s="49" customFormat="1" x14ac:dyDescent="0.25">
      <c r="A55" s="49">
        <v>2015</v>
      </c>
      <c r="B55" s="46">
        <v>42045</v>
      </c>
      <c r="C55" s="46">
        <v>42058</v>
      </c>
      <c r="D55" s="49" t="s">
        <v>153</v>
      </c>
      <c r="E55" s="49" t="s">
        <v>17</v>
      </c>
      <c r="F55" s="49" t="s">
        <v>75</v>
      </c>
      <c r="G55" s="49" t="s">
        <v>76</v>
      </c>
      <c r="H55" s="49" t="s">
        <v>98</v>
      </c>
      <c r="I55" s="48">
        <v>184</v>
      </c>
      <c r="J55" s="47">
        <v>366558016.29000002</v>
      </c>
      <c r="K55" s="48">
        <v>37256618.159999996</v>
      </c>
    </row>
    <row r="56" spans="1:12" s="49" customFormat="1" x14ac:dyDescent="0.25">
      <c r="A56" s="49">
        <v>2015</v>
      </c>
      <c r="B56" s="46">
        <v>42045</v>
      </c>
      <c r="C56" s="46">
        <v>42058</v>
      </c>
      <c r="D56" s="49" t="s">
        <v>154</v>
      </c>
      <c r="E56" s="49" t="s">
        <v>17</v>
      </c>
      <c r="F56" s="49" t="s">
        <v>75</v>
      </c>
      <c r="G56" s="49" t="s">
        <v>76</v>
      </c>
      <c r="H56" s="49" t="s">
        <v>98</v>
      </c>
      <c r="I56" s="48">
        <v>184</v>
      </c>
      <c r="J56" s="47">
        <v>367736299.10000002</v>
      </c>
      <c r="K56" s="48">
        <v>37191185.920000002</v>
      </c>
    </row>
    <row r="57" spans="1:12" s="49" customFormat="1" x14ac:dyDescent="0.25">
      <c r="A57" s="49">
        <v>2015</v>
      </c>
      <c r="B57" s="46">
        <v>42045</v>
      </c>
      <c r="C57" s="46">
        <v>42058</v>
      </c>
      <c r="D57" s="49" t="s">
        <v>155</v>
      </c>
      <c r="E57" s="49" t="s">
        <v>17</v>
      </c>
      <c r="F57" s="49" t="s">
        <v>75</v>
      </c>
      <c r="G57" s="49" t="s">
        <v>76</v>
      </c>
      <c r="H57" s="49" t="s">
        <v>98</v>
      </c>
      <c r="I57" s="48">
        <v>128</v>
      </c>
      <c r="J57" s="47">
        <v>270699372.80000001</v>
      </c>
      <c r="K57" s="48">
        <v>26293080.32</v>
      </c>
    </row>
    <row r="58" spans="1:12" s="49" customFormat="1" x14ac:dyDescent="0.25">
      <c r="A58" s="49">
        <v>2015</v>
      </c>
      <c r="B58" s="46">
        <v>42178</v>
      </c>
      <c r="C58" s="46">
        <v>42202</v>
      </c>
      <c r="D58" s="49" t="s">
        <v>156</v>
      </c>
      <c r="E58" s="49" t="s">
        <v>16</v>
      </c>
      <c r="F58" s="49" t="s">
        <v>157</v>
      </c>
      <c r="G58" s="49" t="s">
        <v>158</v>
      </c>
      <c r="H58" s="49" t="s">
        <v>159</v>
      </c>
      <c r="I58" s="48">
        <v>27</v>
      </c>
      <c r="J58" s="47">
        <v>44089193.659999996</v>
      </c>
      <c r="K58" s="48">
        <v>3761547.96</v>
      </c>
    </row>
    <row r="59" spans="1:12" s="49" customFormat="1" x14ac:dyDescent="0.25">
      <c r="A59" s="49">
        <v>2015</v>
      </c>
      <c r="B59" s="46">
        <v>42305</v>
      </c>
      <c r="C59" s="46">
        <v>42327</v>
      </c>
      <c r="D59" s="49" t="s">
        <v>160</v>
      </c>
      <c r="E59" s="49" t="s">
        <v>17</v>
      </c>
      <c r="F59" s="49" t="s">
        <v>55</v>
      </c>
      <c r="G59" s="49" t="s">
        <v>37</v>
      </c>
      <c r="H59" s="49" t="s">
        <v>77</v>
      </c>
      <c r="I59" s="48">
        <v>40</v>
      </c>
      <c r="J59" s="47">
        <v>69610140.590000004</v>
      </c>
      <c r="K59" s="48">
        <v>7050134</v>
      </c>
    </row>
    <row r="60" spans="1:12" s="49" customFormat="1" x14ac:dyDescent="0.25">
      <c r="A60" s="49">
        <v>2016</v>
      </c>
      <c r="B60" s="50"/>
      <c r="C60" s="46">
        <v>42424</v>
      </c>
      <c r="D60" s="49" t="s">
        <v>161</v>
      </c>
      <c r="E60" s="49" t="s">
        <v>17</v>
      </c>
      <c r="F60" s="49" t="s">
        <v>162</v>
      </c>
      <c r="G60" s="49" t="s">
        <v>39</v>
      </c>
      <c r="H60" s="49" t="s">
        <v>159</v>
      </c>
      <c r="I60" s="48">
        <v>224</v>
      </c>
      <c r="J60" s="47">
        <v>395457057.05000001</v>
      </c>
      <c r="K60" s="48">
        <v>34002936.049999997</v>
      </c>
      <c r="L60" s="49" t="s">
        <v>88</v>
      </c>
    </row>
    <row r="61" spans="1:12" s="49" customFormat="1" x14ac:dyDescent="0.25">
      <c r="A61" s="49">
        <v>2016</v>
      </c>
      <c r="B61" s="50"/>
      <c r="C61" s="46">
        <v>42424</v>
      </c>
      <c r="D61" s="49" t="s">
        <v>163</v>
      </c>
      <c r="E61" s="49" t="s">
        <v>17</v>
      </c>
      <c r="F61" s="49" t="s">
        <v>162</v>
      </c>
      <c r="G61" s="49" t="s">
        <v>39</v>
      </c>
      <c r="H61" s="49" t="s">
        <v>159</v>
      </c>
      <c r="I61" s="48">
        <v>304</v>
      </c>
      <c r="J61" s="47">
        <v>517542351.15999997</v>
      </c>
      <c r="K61" s="48">
        <v>43541273.18</v>
      </c>
      <c r="L61" s="49" t="s">
        <v>88</v>
      </c>
    </row>
    <row r="62" spans="1:12" s="49" customFormat="1" x14ac:dyDescent="0.25">
      <c r="A62" s="49">
        <v>2016</v>
      </c>
      <c r="B62" s="50"/>
      <c r="C62" s="46">
        <v>42284</v>
      </c>
      <c r="D62" s="49" t="s">
        <v>164</v>
      </c>
      <c r="E62" s="49" t="s">
        <v>17</v>
      </c>
      <c r="F62" s="49" t="s">
        <v>162</v>
      </c>
      <c r="G62" s="49" t="s">
        <v>34</v>
      </c>
      <c r="H62" s="49" t="s">
        <v>143</v>
      </c>
      <c r="I62" s="48">
        <v>1392</v>
      </c>
      <c r="J62" s="47">
        <v>1664875345.0799999</v>
      </c>
      <c r="K62" s="48">
        <v>170594295.80999997</v>
      </c>
    </row>
    <row r="63" spans="1:12" s="49" customFormat="1" x14ac:dyDescent="0.25">
      <c r="A63" s="49">
        <v>2016</v>
      </c>
      <c r="B63" s="50"/>
      <c r="C63" s="46">
        <v>42618</v>
      </c>
      <c r="D63" s="49" t="s">
        <v>165</v>
      </c>
      <c r="E63" s="49" t="s">
        <v>17</v>
      </c>
      <c r="F63" s="49" t="s">
        <v>162</v>
      </c>
      <c r="G63" s="49" t="s">
        <v>39</v>
      </c>
      <c r="H63" s="49" t="s">
        <v>159</v>
      </c>
      <c r="I63" s="48">
        <v>2184</v>
      </c>
      <c r="J63" s="47">
        <v>3996233399.0999999</v>
      </c>
      <c r="K63" s="48">
        <v>182788547.79000002</v>
      </c>
      <c r="L63" s="49" t="s">
        <v>88</v>
      </c>
    </row>
    <row r="64" spans="1:12" s="49" customFormat="1" x14ac:dyDescent="0.25">
      <c r="A64" s="49">
        <v>2016</v>
      </c>
      <c r="B64" s="46">
        <v>42136</v>
      </c>
      <c r="C64" s="46">
        <v>42450</v>
      </c>
      <c r="D64" s="49" t="s">
        <v>166</v>
      </c>
      <c r="E64" s="49" t="s">
        <v>17</v>
      </c>
      <c r="F64" s="49" t="s">
        <v>162</v>
      </c>
      <c r="G64" s="49" t="s">
        <v>167</v>
      </c>
      <c r="H64" s="49" t="s">
        <v>98</v>
      </c>
      <c r="I64" s="48">
        <v>20</v>
      </c>
      <c r="J64" s="47">
        <v>24176560.309999999</v>
      </c>
      <c r="K64" s="48">
        <v>4173580.77</v>
      </c>
      <c r="L64" s="49" t="s">
        <v>88</v>
      </c>
    </row>
    <row r="65" spans="1:12" s="49" customFormat="1" x14ac:dyDescent="0.25">
      <c r="A65" s="49">
        <v>2016</v>
      </c>
      <c r="B65" s="46"/>
      <c r="C65" s="46">
        <v>42450</v>
      </c>
      <c r="D65" s="49" t="s">
        <v>168</v>
      </c>
      <c r="E65" s="49" t="s">
        <v>17</v>
      </c>
      <c r="F65" s="49" t="s">
        <v>162</v>
      </c>
      <c r="G65" s="49" t="s">
        <v>167</v>
      </c>
      <c r="H65" s="49" t="s">
        <v>98</v>
      </c>
      <c r="I65" s="48">
        <v>20</v>
      </c>
      <c r="J65" s="47">
        <v>34219075.090000004</v>
      </c>
      <c r="K65" s="48">
        <v>3406596.31</v>
      </c>
      <c r="L65" s="49" t="s">
        <v>88</v>
      </c>
    </row>
    <row r="66" spans="1:12" s="49" customFormat="1" x14ac:dyDescent="0.25">
      <c r="A66" s="49">
        <v>2016</v>
      </c>
      <c r="B66" s="46">
        <v>42604</v>
      </c>
      <c r="C66" s="50"/>
      <c r="D66" s="49" t="s">
        <v>169</v>
      </c>
      <c r="E66" s="49" t="s">
        <v>24</v>
      </c>
      <c r="F66" s="49" t="s">
        <v>170</v>
      </c>
      <c r="G66" s="49" t="s">
        <v>171</v>
      </c>
      <c r="H66" s="49" t="s">
        <v>159</v>
      </c>
      <c r="I66" s="48">
        <v>112</v>
      </c>
      <c r="J66" s="47">
        <v>164581889.41999999</v>
      </c>
      <c r="K66" s="48">
        <v>14078219.319999998</v>
      </c>
    </row>
    <row r="67" spans="1:12" s="49" customFormat="1" x14ac:dyDescent="0.25">
      <c r="A67" s="49">
        <v>2016</v>
      </c>
      <c r="B67" s="50"/>
      <c r="C67" s="50"/>
      <c r="D67" s="49" t="s">
        <v>172</v>
      </c>
      <c r="E67" s="49" t="s">
        <v>24</v>
      </c>
      <c r="F67" s="49" t="s">
        <v>173</v>
      </c>
      <c r="G67" s="49" t="s">
        <v>174</v>
      </c>
      <c r="H67" s="49" t="s">
        <v>159</v>
      </c>
      <c r="I67" s="48">
        <v>64</v>
      </c>
      <c r="J67" s="47">
        <v>95239401.120000005</v>
      </c>
      <c r="K67" s="48">
        <v>10585520.48</v>
      </c>
    </row>
    <row r="68" spans="1:12" s="49" customFormat="1" x14ac:dyDescent="0.25">
      <c r="A68" s="49">
        <v>2016</v>
      </c>
      <c r="B68" s="46">
        <v>42692</v>
      </c>
      <c r="C68" s="50"/>
      <c r="D68" s="49" t="s">
        <v>175</v>
      </c>
      <c r="E68" s="49" t="s">
        <v>24</v>
      </c>
      <c r="F68" s="49" t="s">
        <v>170</v>
      </c>
      <c r="G68" s="49" t="s">
        <v>174</v>
      </c>
      <c r="H68" s="49" t="s">
        <v>159</v>
      </c>
      <c r="I68" s="48">
        <v>32</v>
      </c>
      <c r="J68" s="47">
        <v>49217140.019999996</v>
      </c>
      <c r="K68" s="48">
        <v>5676389.5999999996</v>
      </c>
    </row>
    <row r="69" spans="1:12" s="49" customFormat="1" x14ac:dyDescent="0.25">
      <c r="A69" s="49">
        <v>2016</v>
      </c>
      <c r="B69" s="46">
        <v>42482</v>
      </c>
      <c r="C69" s="46">
        <v>42485</v>
      </c>
      <c r="D69" s="49" t="s">
        <v>176</v>
      </c>
      <c r="E69" s="49" t="s">
        <v>19</v>
      </c>
      <c r="F69" s="49" t="s">
        <v>19</v>
      </c>
      <c r="G69" s="49" t="s">
        <v>37</v>
      </c>
      <c r="H69" s="49" t="s">
        <v>177</v>
      </c>
      <c r="I69" s="48">
        <v>64</v>
      </c>
      <c r="J69" s="47">
        <v>65223458.75</v>
      </c>
      <c r="K69" s="48">
        <v>6895535.7000000002</v>
      </c>
    </row>
    <row r="70" spans="1:12" s="49" customFormat="1" x14ac:dyDescent="0.25">
      <c r="A70" s="49">
        <v>2016</v>
      </c>
      <c r="B70" s="46">
        <v>42500</v>
      </c>
      <c r="C70" s="46">
        <v>42543</v>
      </c>
      <c r="D70" s="49" t="s">
        <v>178</v>
      </c>
      <c r="E70" s="49" t="s">
        <v>21</v>
      </c>
      <c r="F70" s="49" t="s">
        <v>85</v>
      </c>
      <c r="G70" s="49" t="s">
        <v>179</v>
      </c>
      <c r="H70" s="49" t="s">
        <v>180</v>
      </c>
      <c r="I70" s="48">
        <v>88</v>
      </c>
      <c r="J70" s="47">
        <v>157102677.03999999</v>
      </c>
      <c r="K70" s="48">
        <v>15635154.4</v>
      </c>
    </row>
    <row r="71" spans="1:12" s="49" customFormat="1" x14ac:dyDescent="0.25">
      <c r="A71" s="49">
        <v>2016</v>
      </c>
      <c r="B71" s="46">
        <v>42527</v>
      </c>
      <c r="C71" s="46">
        <v>42578</v>
      </c>
      <c r="D71" s="49" t="s">
        <v>181</v>
      </c>
      <c r="E71" s="49" t="s">
        <v>17</v>
      </c>
      <c r="F71" s="49" t="s">
        <v>162</v>
      </c>
      <c r="G71" s="49" t="s">
        <v>37</v>
      </c>
      <c r="H71" s="49" t="s">
        <v>159</v>
      </c>
      <c r="I71" s="48">
        <v>272</v>
      </c>
      <c r="J71" s="47">
        <v>315682441.04000008</v>
      </c>
      <c r="K71" s="48">
        <v>30453327.449999996</v>
      </c>
    </row>
    <row r="72" spans="1:12" s="49" customFormat="1" x14ac:dyDescent="0.25">
      <c r="A72" s="49">
        <v>2016</v>
      </c>
      <c r="B72" s="46">
        <v>42438</v>
      </c>
      <c r="C72" s="46">
        <v>42583</v>
      </c>
      <c r="D72" s="49" t="s">
        <v>182</v>
      </c>
      <c r="E72" s="49" t="s">
        <v>19</v>
      </c>
      <c r="F72" s="49" t="s">
        <v>19</v>
      </c>
      <c r="G72" s="49" t="s">
        <v>183</v>
      </c>
      <c r="H72" s="49" t="s">
        <v>177</v>
      </c>
      <c r="I72" s="48">
        <v>96</v>
      </c>
      <c r="J72" s="47">
        <v>141205257.84</v>
      </c>
      <c r="K72" s="48">
        <v>13761542.219999999</v>
      </c>
    </row>
    <row r="73" spans="1:12" s="49" customFormat="1" x14ac:dyDescent="0.25">
      <c r="A73" s="49">
        <v>2016</v>
      </c>
      <c r="B73" s="50"/>
      <c r="C73" s="46">
        <v>42587</v>
      </c>
      <c r="D73" s="49" t="s">
        <v>184</v>
      </c>
      <c r="E73" s="49" t="s">
        <v>10</v>
      </c>
      <c r="F73" s="49" t="s">
        <v>10</v>
      </c>
      <c r="G73" s="49" t="s">
        <v>185</v>
      </c>
      <c r="H73" s="49" t="s">
        <v>149</v>
      </c>
      <c r="I73" s="48">
        <v>64</v>
      </c>
      <c r="J73" s="47">
        <v>112133310.44</v>
      </c>
      <c r="K73" s="48">
        <v>11191943.92</v>
      </c>
      <c r="L73" s="49" t="s">
        <v>88</v>
      </c>
    </row>
    <row r="74" spans="1:12" s="49" customFormat="1" x14ac:dyDescent="0.25">
      <c r="A74" s="49">
        <v>2016</v>
      </c>
      <c r="B74" s="46">
        <v>42717</v>
      </c>
      <c r="C74" s="46">
        <v>42730</v>
      </c>
      <c r="D74" s="49" t="s">
        <v>186</v>
      </c>
      <c r="E74" s="49" t="s">
        <v>17</v>
      </c>
      <c r="F74" s="49" t="s">
        <v>55</v>
      </c>
      <c r="G74" s="49" t="s">
        <v>187</v>
      </c>
      <c r="H74" s="49" t="s">
        <v>188</v>
      </c>
      <c r="I74" s="48">
        <v>36</v>
      </c>
      <c r="J74" s="47">
        <v>68959498.359999999</v>
      </c>
      <c r="K74" s="48">
        <v>7216582.04</v>
      </c>
      <c r="L74" s="49" t="s">
        <v>88</v>
      </c>
    </row>
    <row r="75" spans="1:12" s="49" customFormat="1" x14ac:dyDescent="0.25">
      <c r="A75" s="49">
        <v>2016</v>
      </c>
      <c r="B75" s="46">
        <v>42375</v>
      </c>
      <c r="C75" s="46">
        <v>42405</v>
      </c>
      <c r="D75" s="49" t="s">
        <v>189</v>
      </c>
      <c r="E75" s="49" t="s">
        <v>17</v>
      </c>
      <c r="F75" s="49" t="s">
        <v>55</v>
      </c>
      <c r="G75" s="49" t="s">
        <v>190</v>
      </c>
      <c r="H75" s="49" t="s">
        <v>159</v>
      </c>
      <c r="I75" s="48">
        <v>40</v>
      </c>
      <c r="J75" s="47">
        <v>49064015.559999995</v>
      </c>
      <c r="K75" s="48">
        <v>5298924.59</v>
      </c>
      <c r="L75" s="49" t="s">
        <v>88</v>
      </c>
    </row>
    <row r="76" spans="1:12" s="49" customFormat="1" x14ac:dyDescent="0.25">
      <c r="A76" s="49">
        <v>2016</v>
      </c>
      <c r="B76" s="46">
        <v>42696</v>
      </c>
      <c r="C76" s="50"/>
      <c r="D76" s="49" t="s">
        <v>191</v>
      </c>
      <c r="E76" s="49" t="s">
        <v>17</v>
      </c>
      <c r="F76" s="49" t="s">
        <v>162</v>
      </c>
      <c r="G76" s="49" t="s">
        <v>72</v>
      </c>
      <c r="H76" s="49" t="s">
        <v>192</v>
      </c>
      <c r="I76" s="48">
        <v>240</v>
      </c>
      <c r="J76" s="47">
        <v>326732422.63</v>
      </c>
      <c r="K76" s="48">
        <v>34421622.549999997</v>
      </c>
    </row>
    <row r="77" spans="1:12" s="49" customFormat="1" x14ac:dyDescent="0.25">
      <c r="A77" s="49">
        <v>2016</v>
      </c>
      <c r="B77" s="46">
        <v>42576</v>
      </c>
      <c r="C77" s="46">
        <v>42633</v>
      </c>
      <c r="D77" s="49" t="s">
        <v>193</v>
      </c>
      <c r="E77" s="49" t="s">
        <v>17</v>
      </c>
      <c r="F77" s="49" t="s">
        <v>162</v>
      </c>
      <c r="G77" s="49" t="s">
        <v>194</v>
      </c>
      <c r="H77" s="49" t="s">
        <v>159</v>
      </c>
      <c r="I77" s="48">
        <v>32</v>
      </c>
      <c r="J77" s="47">
        <v>68753127.359999999</v>
      </c>
      <c r="K77" s="48">
        <v>5978900.2400000002</v>
      </c>
    </row>
    <row r="78" spans="1:12" s="49" customFormat="1" x14ac:dyDescent="0.25">
      <c r="A78" s="49">
        <v>2016</v>
      </c>
      <c r="B78" s="46">
        <v>42576</v>
      </c>
      <c r="C78" s="46">
        <v>42633</v>
      </c>
      <c r="D78" s="49" t="s">
        <v>195</v>
      </c>
      <c r="E78" s="49" t="s">
        <v>17</v>
      </c>
      <c r="F78" s="49" t="s">
        <v>67</v>
      </c>
      <c r="G78" s="49" t="s">
        <v>196</v>
      </c>
      <c r="H78" s="49" t="s">
        <v>177</v>
      </c>
      <c r="I78" s="48">
        <v>8</v>
      </c>
      <c r="J78" s="47">
        <v>15387694.27</v>
      </c>
      <c r="K78" s="48">
        <v>1539722.67</v>
      </c>
    </row>
    <row r="79" spans="1:12" s="49" customFormat="1" x14ac:dyDescent="0.25">
      <c r="A79" s="49">
        <v>2016</v>
      </c>
      <c r="B79" s="46">
        <v>42303</v>
      </c>
      <c r="C79" s="46">
        <v>42354</v>
      </c>
      <c r="D79" s="49" t="s">
        <v>197</v>
      </c>
      <c r="E79" s="49" t="s">
        <v>17</v>
      </c>
      <c r="F79" s="49" t="s">
        <v>162</v>
      </c>
      <c r="G79" s="49" t="s">
        <v>43</v>
      </c>
      <c r="H79" s="49" t="s">
        <v>198</v>
      </c>
      <c r="I79" s="48">
        <v>80</v>
      </c>
      <c r="J79" s="47">
        <v>155519908</v>
      </c>
      <c r="K79" s="48">
        <v>13074350.040000001</v>
      </c>
    </row>
    <row r="80" spans="1:12" s="49" customFormat="1" x14ac:dyDescent="0.25">
      <c r="A80" s="49">
        <v>2016</v>
      </c>
      <c r="B80" s="46">
        <v>42591</v>
      </c>
      <c r="C80" s="46">
        <v>42606</v>
      </c>
      <c r="D80" s="49" t="s">
        <v>199</v>
      </c>
      <c r="E80" s="49" t="s">
        <v>26</v>
      </c>
      <c r="F80" s="49" t="s">
        <v>60</v>
      </c>
      <c r="G80" s="49" t="s">
        <v>200</v>
      </c>
      <c r="H80" s="49" t="s">
        <v>159</v>
      </c>
      <c r="I80" s="48">
        <v>96</v>
      </c>
      <c r="J80" s="47">
        <v>172837448.39999998</v>
      </c>
      <c r="K80" s="48">
        <v>16722037.799999999</v>
      </c>
    </row>
    <row r="81" spans="1:12" s="49" customFormat="1" x14ac:dyDescent="0.25">
      <c r="A81" s="49">
        <v>2016</v>
      </c>
      <c r="B81" s="50"/>
      <c r="C81" s="46">
        <v>42417</v>
      </c>
      <c r="D81" s="49" t="s">
        <v>201</v>
      </c>
      <c r="E81" s="49" t="s">
        <v>17</v>
      </c>
      <c r="F81" s="49" t="s">
        <v>162</v>
      </c>
      <c r="G81" s="49" t="s">
        <v>202</v>
      </c>
      <c r="H81" s="49" t="s">
        <v>159</v>
      </c>
      <c r="I81" s="48">
        <v>480</v>
      </c>
      <c r="J81" s="47">
        <v>625319787.32000005</v>
      </c>
      <c r="K81" s="48">
        <v>62738013.960000001</v>
      </c>
    </row>
    <row r="82" spans="1:12" s="49" customFormat="1" x14ac:dyDescent="0.25">
      <c r="A82" s="49">
        <v>2016</v>
      </c>
      <c r="B82" s="46">
        <v>42696</v>
      </c>
      <c r="C82" s="50"/>
      <c r="D82" s="49" t="s">
        <v>203</v>
      </c>
      <c r="E82" s="49" t="s">
        <v>17</v>
      </c>
      <c r="F82" s="49" t="s">
        <v>162</v>
      </c>
      <c r="G82" s="49" t="s">
        <v>204</v>
      </c>
      <c r="H82" s="49" t="s">
        <v>205</v>
      </c>
      <c r="I82" s="48">
        <v>232</v>
      </c>
      <c r="J82" s="47">
        <v>360643925.25999999</v>
      </c>
      <c r="K82" s="48">
        <v>40844642.380000003</v>
      </c>
    </row>
    <row r="83" spans="1:12" s="49" customFormat="1" x14ac:dyDescent="0.25">
      <c r="A83" s="49">
        <v>2016</v>
      </c>
      <c r="B83" s="46">
        <v>42661</v>
      </c>
      <c r="C83" s="46"/>
      <c r="D83" s="49" t="s">
        <v>206</v>
      </c>
      <c r="E83" s="49" t="s">
        <v>12</v>
      </c>
      <c r="F83" s="49" t="s">
        <v>207</v>
      </c>
      <c r="G83" s="49" t="s">
        <v>208</v>
      </c>
      <c r="H83" s="49" t="s">
        <v>159</v>
      </c>
      <c r="I83" s="48">
        <v>120</v>
      </c>
      <c r="J83" s="47">
        <v>252798794.70000002</v>
      </c>
      <c r="K83" s="48">
        <v>25328508.899999999</v>
      </c>
    </row>
    <row r="84" spans="1:12" s="49" customFormat="1" x14ac:dyDescent="0.25">
      <c r="A84" s="49">
        <v>2016</v>
      </c>
      <c r="B84" s="46">
        <v>42495</v>
      </c>
      <c r="C84" s="46">
        <v>42521</v>
      </c>
      <c r="D84" s="49" t="s">
        <v>209</v>
      </c>
      <c r="E84" s="49" t="s">
        <v>16</v>
      </c>
      <c r="F84" s="49" t="s">
        <v>210</v>
      </c>
      <c r="G84" s="49" t="s">
        <v>211</v>
      </c>
      <c r="H84" s="49" t="s">
        <v>159</v>
      </c>
      <c r="I84" s="48">
        <v>104</v>
      </c>
      <c r="J84" s="47">
        <v>148969954.31999999</v>
      </c>
      <c r="K84" s="48">
        <v>14349875.76</v>
      </c>
    </row>
    <row r="85" spans="1:12" s="49" customFormat="1" x14ac:dyDescent="0.25">
      <c r="A85" s="49">
        <v>2016</v>
      </c>
      <c r="B85" s="46">
        <v>42482</v>
      </c>
      <c r="C85" s="46">
        <v>42485</v>
      </c>
      <c r="D85" s="49" t="s">
        <v>212</v>
      </c>
      <c r="E85" s="49" t="s">
        <v>20</v>
      </c>
      <c r="F85" s="49" t="s">
        <v>213</v>
      </c>
      <c r="G85" s="49" t="s">
        <v>214</v>
      </c>
      <c r="H85" s="49" t="s">
        <v>215</v>
      </c>
      <c r="I85" s="48">
        <v>40</v>
      </c>
      <c r="J85" s="47">
        <v>64385977.5</v>
      </c>
      <c r="K85" s="48">
        <v>6729231.2999999998</v>
      </c>
    </row>
    <row r="86" spans="1:12" s="49" customFormat="1" x14ac:dyDescent="0.25">
      <c r="A86" s="49">
        <v>2016</v>
      </c>
      <c r="B86" s="46">
        <v>42604</v>
      </c>
      <c r="C86" s="46">
        <v>42625</v>
      </c>
      <c r="D86" s="49" t="s">
        <v>216</v>
      </c>
      <c r="E86" s="49" t="s">
        <v>19</v>
      </c>
      <c r="F86" s="49" t="s">
        <v>19</v>
      </c>
      <c r="G86" s="49" t="s">
        <v>217</v>
      </c>
      <c r="H86" s="49" t="s">
        <v>159</v>
      </c>
      <c r="I86" s="48">
        <v>24</v>
      </c>
      <c r="J86" s="47">
        <v>47811594.590000004</v>
      </c>
      <c r="K86" s="48">
        <v>4194719.91</v>
      </c>
    </row>
    <row r="87" spans="1:12" s="49" customFormat="1" x14ac:dyDescent="0.25">
      <c r="A87" s="49">
        <v>2016</v>
      </c>
      <c r="B87" s="50"/>
      <c r="C87" s="46">
        <v>42597</v>
      </c>
      <c r="D87" s="49" t="s">
        <v>218</v>
      </c>
      <c r="E87" s="49" t="s">
        <v>17</v>
      </c>
      <c r="F87" s="49" t="s">
        <v>162</v>
      </c>
      <c r="G87" s="49" t="s">
        <v>219</v>
      </c>
      <c r="H87" s="49" t="s">
        <v>159</v>
      </c>
      <c r="I87" s="48">
        <v>848</v>
      </c>
      <c r="J87" s="47">
        <v>1121329697.2800002</v>
      </c>
      <c r="K87" s="48">
        <v>118968938.64000002</v>
      </c>
      <c r="L87" s="49" t="s">
        <v>220</v>
      </c>
    </row>
    <row r="88" spans="1:12" s="49" customFormat="1" x14ac:dyDescent="0.25">
      <c r="A88" s="49">
        <v>2016</v>
      </c>
      <c r="B88" s="46">
        <v>42725</v>
      </c>
      <c r="C88" s="46"/>
      <c r="D88" s="49" t="s">
        <v>221</v>
      </c>
      <c r="E88" s="49" t="s">
        <v>17</v>
      </c>
      <c r="F88" s="49" t="s">
        <v>162</v>
      </c>
      <c r="G88" s="49" t="s">
        <v>222</v>
      </c>
      <c r="H88" s="49" t="s">
        <v>159</v>
      </c>
      <c r="I88" s="48">
        <v>432</v>
      </c>
      <c r="J88" s="47">
        <v>528162025.20000005</v>
      </c>
      <c r="K88" s="48">
        <v>60781164.540000007</v>
      </c>
    </row>
    <row r="89" spans="1:12" s="49" customFormat="1" x14ac:dyDescent="0.25">
      <c r="A89" s="49">
        <v>2016</v>
      </c>
      <c r="B89" s="46">
        <v>42725</v>
      </c>
      <c r="C89" s="46"/>
      <c r="D89" s="49" t="s">
        <v>223</v>
      </c>
      <c r="E89" s="49" t="s">
        <v>17</v>
      </c>
      <c r="F89" s="49" t="s">
        <v>162</v>
      </c>
      <c r="G89" s="49" t="s">
        <v>222</v>
      </c>
      <c r="H89" s="49" t="s">
        <v>159</v>
      </c>
      <c r="I89" s="48">
        <v>416</v>
      </c>
      <c r="J89" s="47">
        <v>508913929.84000003</v>
      </c>
      <c r="K89" s="48">
        <v>58622468.469999999</v>
      </c>
    </row>
    <row r="90" spans="1:12" s="49" customFormat="1" x14ac:dyDescent="0.25">
      <c r="A90" s="49">
        <v>2016</v>
      </c>
      <c r="B90" s="46">
        <v>42416</v>
      </c>
      <c r="C90" s="46">
        <v>42425</v>
      </c>
      <c r="D90" s="49" t="s">
        <v>224</v>
      </c>
      <c r="E90" s="49" t="s">
        <v>20</v>
      </c>
      <c r="F90" s="49" t="s">
        <v>213</v>
      </c>
      <c r="G90" s="49" t="s">
        <v>34</v>
      </c>
      <c r="H90" s="49" t="s">
        <v>143</v>
      </c>
      <c r="I90" s="48">
        <v>304</v>
      </c>
      <c r="J90" s="47">
        <v>503301400.13999999</v>
      </c>
      <c r="K90" s="48">
        <v>46900559.5</v>
      </c>
    </row>
    <row r="91" spans="1:12" s="49" customFormat="1" x14ac:dyDescent="0.25">
      <c r="A91" s="49">
        <v>2016</v>
      </c>
      <c r="B91" s="46">
        <v>42551</v>
      </c>
      <c r="C91" s="46">
        <v>42573</v>
      </c>
      <c r="D91" s="49" t="s">
        <v>225</v>
      </c>
      <c r="E91" s="49" t="s">
        <v>17</v>
      </c>
      <c r="F91" s="49" t="s">
        <v>67</v>
      </c>
      <c r="G91" s="49" t="s">
        <v>226</v>
      </c>
      <c r="H91" s="49" t="s">
        <v>159</v>
      </c>
      <c r="I91" s="48">
        <v>830</v>
      </c>
      <c r="J91" s="47">
        <v>972966850.1500001</v>
      </c>
      <c r="K91" s="48">
        <v>98595453.899999991</v>
      </c>
      <c r="L91" s="49" t="s">
        <v>88</v>
      </c>
    </row>
    <row r="92" spans="1:12" s="49" customFormat="1" x14ac:dyDescent="0.25">
      <c r="A92" s="49">
        <v>2016</v>
      </c>
      <c r="B92" s="46">
        <v>42576</v>
      </c>
      <c r="C92" s="46">
        <v>42583</v>
      </c>
      <c r="D92" s="49" t="s">
        <v>227</v>
      </c>
      <c r="E92" s="49" t="s">
        <v>17</v>
      </c>
      <c r="F92" s="49" t="s">
        <v>162</v>
      </c>
      <c r="G92" s="49" t="s">
        <v>228</v>
      </c>
      <c r="H92" s="49" t="s">
        <v>98</v>
      </c>
      <c r="I92" s="48">
        <v>96</v>
      </c>
      <c r="J92" s="47">
        <v>178535287.07999998</v>
      </c>
      <c r="K92" s="48">
        <v>17461769.640000001</v>
      </c>
    </row>
    <row r="93" spans="1:12" s="49" customFormat="1" x14ac:dyDescent="0.25">
      <c r="A93" s="49">
        <v>2016</v>
      </c>
      <c r="B93" s="46">
        <v>42646</v>
      </c>
      <c r="C93" s="50"/>
      <c r="D93" s="49" t="s">
        <v>229</v>
      </c>
      <c r="E93" s="49" t="s">
        <v>19</v>
      </c>
      <c r="F93" s="49" t="s">
        <v>19</v>
      </c>
      <c r="G93" s="49" t="s">
        <v>37</v>
      </c>
      <c r="H93" s="49" t="s">
        <v>177</v>
      </c>
      <c r="I93" s="48">
        <v>48</v>
      </c>
      <c r="J93" s="47">
        <v>50307883.400000006</v>
      </c>
      <c r="K93" s="48">
        <v>7251412.4199999999</v>
      </c>
    </row>
    <row r="94" spans="1:12" s="49" customFormat="1" x14ac:dyDescent="0.25">
      <c r="A94" s="49">
        <v>2016</v>
      </c>
      <c r="B94" s="50"/>
      <c r="C94" s="46">
        <v>42521</v>
      </c>
      <c r="D94" s="49" t="s">
        <v>230</v>
      </c>
      <c r="E94" s="49" t="s">
        <v>19</v>
      </c>
      <c r="F94" s="49" t="s">
        <v>19</v>
      </c>
      <c r="G94" s="49" t="s">
        <v>37</v>
      </c>
      <c r="H94" s="49" t="s">
        <v>177</v>
      </c>
      <c r="I94" s="48">
        <v>96</v>
      </c>
      <c r="J94" s="47">
        <v>143658216.94999999</v>
      </c>
      <c r="K94" s="48">
        <v>14369097.680000002</v>
      </c>
    </row>
    <row r="95" spans="1:12" s="49" customFormat="1" x14ac:dyDescent="0.25">
      <c r="A95" s="49">
        <v>2016</v>
      </c>
      <c r="B95" s="46">
        <v>42646</v>
      </c>
      <c r="C95" s="50"/>
      <c r="D95" s="49" t="s">
        <v>231</v>
      </c>
      <c r="E95" s="49" t="s">
        <v>19</v>
      </c>
      <c r="F95" s="49" t="s">
        <v>19</v>
      </c>
      <c r="G95" s="49" t="s">
        <v>37</v>
      </c>
      <c r="H95" s="49" t="s">
        <v>177</v>
      </c>
      <c r="I95" s="48">
        <v>48</v>
      </c>
      <c r="J95" s="47">
        <v>253229732.80000001</v>
      </c>
      <c r="K95" s="48">
        <v>7251412.4199999999</v>
      </c>
    </row>
    <row r="96" spans="1:12" s="49" customFormat="1" x14ac:dyDescent="0.25">
      <c r="A96" s="49">
        <v>2016</v>
      </c>
      <c r="B96" s="46">
        <v>42556</v>
      </c>
      <c r="C96" s="46">
        <v>42573</v>
      </c>
      <c r="D96" s="49" t="s">
        <v>232</v>
      </c>
      <c r="E96" s="49" t="s">
        <v>17</v>
      </c>
      <c r="F96" s="49" t="s">
        <v>162</v>
      </c>
      <c r="G96" s="49" t="s">
        <v>233</v>
      </c>
      <c r="H96" s="49" t="s">
        <v>234</v>
      </c>
      <c r="I96" s="48">
        <v>35</v>
      </c>
      <c r="J96" s="47">
        <v>55674921.469999999</v>
      </c>
      <c r="K96" s="48">
        <v>4895771.71</v>
      </c>
    </row>
    <row r="97" spans="1:11" s="49" customFormat="1" x14ac:dyDescent="0.25">
      <c r="A97" s="49">
        <v>2016</v>
      </c>
      <c r="B97" s="46">
        <v>42649</v>
      </c>
      <c r="C97" s="46">
        <v>42659</v>
      </c>
      <c r="D97" s="49" t="s">
        <v>235</v>
      </c>
      <c r="E97" s="49" t="s">
        <v>18</v>
      </c>
      <c r="F97" s="49" t="s">
        <v>147</v>
      </c>
      <c r="G97" s="49" t="s">
        <v>236</v>
      </c>
      <c r="H97" s="49" t="s">
        <v>159</v>
      </c>
      <c r="I97" s="48">
        <v>31</v>
      </c>
      <c r="J97" s="47">
        <v>68297039.609999999</v>
      </c>
      <c r="K97" s="48">
        <v>7063549.9500000002</v>
      </c>
    </row>
    <row r="98" spans="1:11" s="49" customFormat="1" x14ac:dyDescent="0.25">
      <c r="A98" s="49">
        <v>2016</v>
      </c>
      <c r="B98" s="46">
        <v>42306</v>
      </c>
      <c r="C98" s="46">
        <v>42633</v>
      </c>
      <c r="D98" s="49" t="s">
        <v>237</v>
      </c>
      <c r="E98" s="49" t="s">
        <v>17</v>
      </c>
      <c r="F98" s="49" t="s">
        <v>238</v>
      </c>
      <c r="G98" s="49" t="s">
        <v>34</v>
      </c>
      <c r="H98" s="49" t="s">
        <v>143</v>
      </c>
      <c r="I98" s="48">
        <v>2440</v>
      </c>
      <c r="J98" s="47">
        <v>3259877699.7800007</v>
      </c>
      <c r="K98" s="48">
        <v>292661274.35000002</v>
      </c>
    </row>
    <row r="99" spans="1:11" s="49" customFormat="1" x14ac:dyDescent="0.25">
      <c r="A99" s="49">
        <v>2017</v>
      </c>
      <c r="B99" s="46">
        <v>42808</v>
      </c>
      <c r="C99" s="46">
        <v>42818</v>
      </c>
      <c r="D99" s="49" t="s">
        <v>239</v>
      </c>
      <c r="E99" s="49" t="s">
        <v>17</v>
      </c>
      <c r="F99" s="49" t="s">
        <v>55</v>
      </c>
      <c r="G99" s="49" t="s">
        <v>138</v>
      </c>
      <c r="H99" s="49" t="s">
        <v>177</v>
      </c>
      <c r="I99" s="48">
        <v>48</v>
      </c>
      <c r="J99" s="47">
        <v>92711129.699999988</v>
      </c>
      <c r="K99" s="48">
        <v>9217043.9199999999</v>
      </c>
    </row>
    <row r="100" spans="1:11" s="49" customFormat="1" x14ac:dyDescent="0.25">
      <c r="A100" s="49">
        <v>2017</v>
      </c>
      <c r="B100" s="46">
        <v>43090</v>
      </c>
      <c r="C100" s="46">
        <v>43095</v>
      </c>
      <c r="D100" s="49" t="s">
        <v>240</v>
      </c>
      <c r="E100" s="49" t="s">
        <v>17</v>
      </c>
      <c r="F100" s="49" t="s">
        <v>55</v>
      </c>
      <c r="G100" s="49" t="s">
        <v>241</v>
      </c>
      <c r="H100" s="49" t="s">
        <v>177</v>
      </c>
      <c r="I100" s="48">
        <v>64</v>
      </c>
      <c r="J100" s="47">
        <v>83409755.019999996</v>
      </c>
      <c r="K100" s="48">
        <v>8336251.2000000002</v>
      </c>
    </row>
    <row r="101" spans="1:11" s="49" customFormat="1" x14ac:dyDescent="0.25">
      <c r="A101" s="49">
        <v>2017</v>
      </c>
      <c r="B101" s="46">
        <v>42808</v>
      </c>
      <c r="C101" s="46">
        <v>42816</v>
      </c>
      <c r="D101" s="49" t="s">
        <v>242</v>
      </c>
      <c r="E101" s="49" t="s">
        <v>17</v>
      </c>
      <c r="F101" s="49" t="s">
        <v>162</v>
      </c>
      <c r="G101" s="49" t="s">
        <v>243</v>
      </c>
      <c r="H101" s="49" t="s">
        <v>177</v>
      </c>
      <c r="I101" s="48">
        <v>48</v>
      </c>
      <c r="J101" s="47">
        <v>75051940.140000001</v>
      </c>
      <c r="K101" s="48">
        <v>6810058.0800000001</v>
      </c>
    </row>
    <row r="102" spans="1:11" s="49" customFormat="1" x14ac:dyDescent="0.25">
      <c r="A102" s="49">
        <v>2017</v>
      </c>
      <c r="B102" s="46">
        <v>43025</v>
      </c>
      <c r="C102" s="46">
        <v>43047</v>
      </c>
      <c r="D102" s="49" t="s">
        <v>244</v>
      </c>
      <c r="E102" s="49" t="s">
        <v>17</v>
      </c>
      <c r="F102" s="49" t="s">
        <v>71</v>
      </c>
      <c r="G102" s="49" t="s">
        <v>34</v>
      </c>
      <c r="H102" s="49" t="s">
        <v>143</v>
      </c>
      <c r="I102" s="48">
        <v>1552</v>
      </c>
      <c r="J102" s="47">
        <v>2098719465.0900004</v>
      </c>
      <c r="K102" s="48">
        <v>222165462.24000001</v>
      </c>
    </row>
    <row r="103" spans="1:11" s="49" customFormat="1" x14ac:dyDescent="0.25">
      <c r="A103" s="49">
        <v>2017</v>
      </c>
      <c r="B103" s="46">
        <v>42804</v>
      </c>
      <c r="C103" s="46">
        <v>42814</v>
      </c>
      <c r="D103" s="49" t="s">
        <v>245</v>
      </c>
      <c r="E103" s="49" t="s">
        <v>17</v>
      </c>
      <c r="F103" s="49" t="s">
        <v>246</v>
      </c>
      <c r="G103" s="49" t="s">
        <v>97</v>
      </c>
      <c r="H103" s="49" t="s">
        <v>188</v>
      </c>
      <c r="I103" s="48">
        <v>16</v>
      </c>
      <c r="J103" s="47">
        <v>26764999.870000001</v>
      </c>
      <c r="K103" s="48">
        <v>2652000</v>
      </c>
    </row>
    <row r="104" spans="1:11" s="49" customFormat="1" x14ac:dyDescent="0.25">
      <c r="A104" s="49">
        <v>2017</v>
      </c>
      <c r="B104" s="46">
        <v>42804</v>
      </c>
      <c r="C104" s="50"/>
      <c r="D104" s="49" t="s">
        <v>247</v>
      </c>
      <c r="E104" s="49" t="s">
        <v>17</v>
      </c>
      <c r="F104" s="49" t="s">
        <v>162</v>
      </c>
      <c r="G104" s="49" t="s">
        <v>248</v>
      </c>
      <c r="H104" s="49" t="s">
        <v>249</v>
      </c>
      <c r="I104" s="48">
        <v>1168</v>
      </c>
      <c r="J104" s="47">
        <v>2059211136.27</v>
      </c>
      <c r="K104" s="48">
        <v>183581006.40000001</v>
      </c>
    </row>
    <row r="105" spans="1:11" s="49" customFormat="1" x14ac:dyDescent="0.25">
      <c r="A105" s="49">
        <v>2017</v>
      </c>
      <c r="B105" s="50"/>
      <c r="C105" s="46">
        <v>43010</v>
      </c>
      <c r="D105" s="49" t="s">
        <v>250</v>
      </c>
      <c r="E105" s="49" t="s">
        <v>18</v>
      </c>
      <c r="F105" s="49" t="s">
        <v>147</v>
      </c>
      <c r="G105" s="49" t="s">
        <v>251</v>
      </c>
      <c r="H105" s="49" t="s">
        <v>192</v>
      </c>
      <c r="I105" s="48">
        <v>900</v>
      </c>
      <c r="J105" s="47">
        <v>1148655462.0300002</v>
      </c>
      <c r="K105" s="48">
        <v>146403056.03999999</v>
      </c>
    </row>
    <row r="106" spans="1:11" s="49" customFormat="1" x14ac:dyDescent="0.25">
      <c r="A106" s="49">
        <v>2017</v>
      </c>
      <c r="B106" s="46">
        <v>42725</v>
      </c>
      <c r="C106" s="46"/>
      <c r="D106" s="49" t="s">
        <v>252</v>
      </c>
      <c r="E106" s="49" t="s">
        <v>17</v>
      </c>
      <c r="F106" s="49" t="s">
        <v>162</v>
      </c>
      <c r="G106" s="49" t="s">
        <v>253</v>
      </c>
      <c r="H106" s="49" t="s">
        <v>254</v>
      </c>
      <c r="I106" s="48">
        <v>88</v>
      </c>
      <c r="J106" s="47">
        <v>156788254.70000002</v>
      </c>
      <c r="K106" s="48">
        <v>14754591.279999999</v>
      </c>
    </row>
    <row r="107" spans="1:11" s="49" customFormat="1" x14ac:dyDescent="0.25">
      <c r="A107" s="49">
        <v>2017</v>
      </c>
      <c r="B107" s="46">
        <v>42949</v>
      </c>
      <c r="C107" s="46">
        <v>42957</v>
      </c>
      <c r="D107" s="49" t="s">
        <v>255</v>
      </c>
      <c r="E107" s="49" t="s">
        <v>17</v>
      </c>
      <c r="F107" s="49" t="s">
        <v>162</v>
      </c>
      <c r="G107" s="49" t="s">
        <v>34</v>
      </c>
      <c r="H107" s="49" t="s">
        <v>143</v>
      </c>
      <c r="I107" s="48">
        <v>1176</v>
      </c>
      <c r="J107" s="47">
        <v>1671899035.8599999</v>
      </c>
      <c r="K107" s="48">
        <v>166654925.52000001</v>
      </c>
    </row>
    <row r="108" spans="1:11" s="49" customFormat="1" x14ac:dyDescent="0.25">
      <c r="A108" s="49">
        <v>2017</v>
      </c>
      <c r="B108" s="46">
        <v>42745</v>
      </c>
      <c r="C108" s="46">
        <v>42780</v>
      </c>
      <c r="D108" s="49" t="s">
        <v>256</v>
      </c>
      <c r="E108" s="49" t="s">
        <v>17</v>
      </c>
      <c r="F108" s="49" t="s">
        <v>162</v>
      </c>
      <c r="G108" s="49" t="s">
        <v>34</v>
      </c>
      <c r="H108" s="49" t="s">
        <v>143</v>
      </c>
      <c r="I108" s="48">
        <v>3000</v>
      </c>
      <c r="J108" s="47">
        <v>3329539912.4499998</v>
      </c>
      <c r="K108" s="48">
        <v>353860694.88</v>
      </c>
    </row>
    <row r="109" spans="1:11" s="49" customFormat="1" x14ac:dyDescent="0.25">
      <c r="A109" s="49">
        <v>2017</v>
      </c>
      <c r="B109" s="46">
        <v>42803</v>
      </c>
      <c r="C109" s="46">
        <v>42807</v>
      </c>
      <c r="D109" s="49" t="s">
        <v>257</v>
      </c>
      <c r="E109" s="49" t="s">
        <v>17</v>
      </c>
      <c r="F109" s="49" t="s">
        <v>55</v>
      </c>
      <c r="G109" s="49" t="s">
        <v>34</v>
      </c>
      <c r="H109" s="49" t="s">
        <v>143</v>
      </c>
      <c r="I109" s="48">
        <v>696</v>
      </c>
      <c r="J109" s="47">
        <v>724942983.70999992</v>
      </c>
      <c r="K109" s="48">
        <v>84372862.409999996</v>
      </c>
    </row>
    <row r="110" spans="1:11" s="49" customFormat="1" x14ac:dyDescent="0.25">
      <c r="A110" s="49">
        <v>2017</v>
      </c>
      <c r="B110" s="46">
        <v>43062</v>
      </c>
      <c r="C110" s="46">
        <v>43080</v>
      </c>
      <c r="D110" s="49" t="s">
        <v>258</v>
      </c>
      <c r="E110" s="49" t="s">
        <v>17</v>
      </c>
      <c r="F110" s="49" t="s">
        <v>259</v>
      </c>
      <c r="G110" s="49" t="s">
        <v>260</v>
      </c>
      <c r="H110" s="49" t="s">
        <v>249</v>
      </c>
      <c r="I110" s="48">
        <v>48</v>
      </c>
      <c r="J110" s="47">
        <v>78002484.780000001</v>
      </c>
      <c r="K110" s="48">
        <v>8304953.7599999998</v>
      </c>
    </row>
    <row r="111" spans="1:11" s="49" customFormat="1" x14ac:dyDescent="0.25">
      <c r="A111" s="49">
        <v>2017</v>
      </c>
      <c r="B111" s="46">
        <v>42790</v>
      </c>
      <c r="C111" s="46">
        <v>42802</v>
      </c>
      <c r="D111" s="49" t="s">
        <v>261</v>
      </c>
      <c r="E111" s="49" t="s">
        <v>17</v>
      </c>
      <c r="F111" s="49" t="s">
        <v>55</v>
      </c>
      <c r="G111" s="49" t="s">
        <v>262</v>
      </c>
      <c r="H111" s="49" t="s">
        <v>188</v>
      </c>
      <c r="I111" s="48">
        <v>16</v>
      </c>
      <c r="J111" s="47">
        <v>30316541.699999999</v>
      </c>
      <c r="K111" s="48">
        <v>3045550.04</v>
      </c>
    </row>
    <row r="112" spans="1:11" s="49" customFormat="1" x14ac:dyDescent="0.25">
      <c r="A112" s="49">
        <v>2017</v>
      </c>
      <c r="B112" s="46">
        <v>42776</v>
      </c>
      <c r="C112" s="46">
        <v>42783</v>
      </c>
      <c r="D112" s="49" t="s">
        <v>263</v>
      </c>
      <c r="E112" s="49" t="s">
        <v>17</v>
      </c>
      <c r="F112" s="49" t="s">
        <v>259</v>
      </c>
      <c r="G112" s="49" t="s">
        <v>264</v>
      </c>
      <c r="H112" s="49" t="s">
        <v>159</v>
      </c>
      <c r="I112" s="48">
        <v>128</v>
      </c>
      <c r="J112" s="47">
        <v>172137799.68000001</v>
      </c>
      <c r="K112" s="48">
        <v>17352346.879999999</v>
      </c>
    </row>
    <row r="113" spans="1:12" s="49" customFormat="1" x14ac:dyDescent="0.25">
      <c r="A113" s="49">
        <v>2017</v>
      </c>
      <c r="B113" s="46">
        <v>42725</v>
      </c>
      <c r="C113" s="46">
        <v>42741</v>
      </c>
      <c r="D113" s="49" t="s">
        <v>265</v>
      </c>
      <c r="E113" s="49" t="s">
        <v>17</v>
      </c>
      <c r="F113" s="49" t="s">
        <v>71</v>
      </c>
      <c r="G113" s="49" t="s">
        <v>266</v>
      </c>
      <c r="H113" s="49" t="s">
        <v>267</v>
      </c>
      <c r="I113" s="48">
        <v>440</v>
      </c>
      <c r="J113" s="47">
        <v>714697128.75</v>
      </c>
      <c r="K113" s="48">
        <v>67550700.799999997</v>
      </c>
    </row>
    <row r="114" spans="1:12" s="49" customFormat="1" x14ac:dyDescent="0.25">
      <c r="A114" s="49">
        <v>2017</v>
      </c>
      <c r="B114" s="46">
        <v>42992</v>
      </c>
      <c r="C114" s="46"/>
      <c r="D114" s="49" t="s">
        <v>268</v>
      </c>
      <c r="E114" s="49" t="s">
        <v>29</v>
      </c>
      <c r="F114" s="49" t="s">
        <v>269</v>
      </c>
      <c r="G114" s="49" t="s">
        <v>270</v>
      </c>
      <c r="H114" s="49" t="s">
        <v>271</v>
      </c>
      <c r="I114" s="48">
        <v>36</v>
      </c>
      <c r="J114" s="47">
        <v>64930622.039999999</v>
      </c>
      <c r="K114" s="48">
        <v>7312619.1600000001</v>
      </c>
    </row>
    <row r="115" spans="1:12" s="49" customFormat="1" x14ac:dyDescent="0.25">
      <c r="A115" s="49">
        <v>2017</v>
      </c>
      <c r="B115" s="46">
        <v>43026</v>
      </c>
      <c r="C115" s="46">
        <v>43032</v>
      </c>
      <c r="D115" s="49" t="s">
        <v>272</v>
      </c>
      <c r="E115" s="49" t="s">
        <v>26</v>
      </c>
      <c r="F115" s="49" t="s">
        <v>60</v>
      </c>
      <c r="G115" s="49" t="s">
        <v>273</v>
      </c>
      <c r="H115" s="49" t="s">
        <v>159</v>
      </c>
      <c r="I115" s="48">
        <v>12</v>
      </c>
      <c r="J115" s="47">
        <v>16924595.130000003</v>
      </c>
      <c r="K115" s="48">
        <v>1959551</v>
      </c>
    </row>
    <row r="116" spans="1:12" s="49" customFormat="1" x14ac:dyDescent="0.25">
      <c r="A116" s="49">
        <v>2017</v>
      </c>
      <c r="B116" s="46">
        <v>42759</v>
      </c>
      <c r="C116" s="46">
        <v>42773</v>
      </c>
      <c r="D116" s="49" t="s">
        <v>274</v>
      </c>
      <c r="E116" s="49" t="s">
        <v>21</v>
      </c>
      <c r="F116" s="49" t="s">
        <v>85</v>
      </c>
      <c r="G116" s="49" t="s">
        <v>179</v>
      </c>
      <c r="H116" s="49" t="s">
        <v>275</v>
      </c>
      <c r="I116" s="48">
        <v>56</v>
      </c>
      <c r="J116" s="47">
        <v>89024135.200000003</v>
      </c>
      <c r="K116" s="48">
        <v>9296011.1999999993</v>
      </c>
    </row>
    <row r="117" spans="1:12" s="49" customFormat="1" x14ac:dyDescent="0.25">
      <c r="A117" s="49">
        <v>2017</v>
      </c>
      <c r="B117" s="46">
        <v>42992</v>
      </c>
      <c r="C117" s="46">
        <v>43060</v>
      </c>
      <c r="D117" s="49" t="s">
        <v>276</v>
      </c>
      <c r="E117" s="49" t="s">
        <v>19</v>
      </c>
      <c r="F117" s="49" t="s">
        <v>19</v>
      </c>
      <c r="G117" s="49" t="s">
        <v>37</v>
      </c>
      <c r="H117" s="49" t="s">
        <v>177</v>
      </c>
      <c r="I117" s="48">
        <v>244</v>
      </c>
      <c r="J117" s="47">
        <v>326624807.25</v>
      </c>
      <c r="K117" s="48">
        <v>34639269.920000002</v>
      </c>
    </row>
    <row r="118" spans="1:12" s="49" customFormat="1" x14ac:dyDescent="0.25">
      <c r="A118" s="49">
        <v>2017</v>
      </c>
      <c r="B118" s="46">
        <v>42996</v>
      </c>
      <c r="C118" s="46">
        <v>43060</v>
      </c>
      <c r="D118" s="49" t="s">
        <v>277</v>
      </c>
      <c r="E118" s="49" t="s">
        <v>17</v>
      </c>
      <c r="F118" s="49" t="s">
        <v>162</v>
      </c>
      <c r="G118" s="49" t="s">
        <v>37</v>
      </c>
      <c r="H118" s="49" t="s">
        <v>159</v>
      </c>
      <c r="I118" s="48">
        <v>44</v>
      </c>
      <c r="J118" s="47">
        <v>53011288.119999997</v>
      </c>
      <c r="K118" s="48">
        <v>6266108</v>
      </c>
    </row>
    <row r="119" spans="1:12" s="49" customFormat="1" x14ac:dyDescent="0.25">
      <c r="A119" s="49">
        <v>2017</v>
      </c>
      <c r="B119" s="46">
        <v>42832</v>
      </c>
      <c r="C119" s="46">
        <v>42842</v>
      </c>
      <c r="D119" s="49" t="s">
        <v>278</v>
      </c>
      <c r="E119" s="49" t="s">
        <v>17</v>
      </c>
      <c r="F119" s="49" t="s">
        <v>55</v>
      </c>
      <c r="G119" s="49" t="s">
        <v>279</v>
      </c>
      <c r="H119" s="49" t="s">
        <v>275</v>
      </c>
      <c r="I119" s="48">
        <v>32</v>
      </c>
      <c r="J119" s="47">
        <v>52633502.230000004</v>
      </c>
      <c r="K119" s="48">
        <v>5561949.2599999998</v>
      </c>
    </row>
    <row r="120" spans="1:12" s="49" customFormat="1" x14ac:dyDescent="0.25">
      <c r="A120" s="49">
        <v>2017</v>
      </c>
      <c r="B120" s="46">
        <v>42769</v>
      </c>
      <c r="C120" s="46">
        <v>42780</v>
      </c>
      <c r="D120" s="49" t="s">
        <v>280</v>
      </c>
      <c r="E120" s="49" t="s">
        <v>17</v>
      </c>
      <c r="F120" s="49" t="s">
        <v>55</v>
      </c>
      <c r="G120" s="49" t="s">
        <v>138</v>
      </c>
      <c r="H120" s="49" t="s">
        <v>275</v>
      </c>
      <c r="I120" s="48">
        <v>48</v>
      </c>
      <c r="J120" s="47">
        <v>86482842.25</v>
      </c>
      <c r="K120" s="48">
        <v>7812829.7999999998</v>
      </c>
    </row>
    <row r="121" spans="1:12" s="49" customFormat="1" x14ac:dyDescent="0.25">
      <c r="A121" s="49">
        <v>2017</v>
      </c>
      <c r="B121" s="46">
        <v>42811</v>
      </c>
      <c r="C121" s="46">
        <v>42830</v>
      </c>
      <c r="D121" s="49" t="s">
        <v>281</v>
      </c>
      <c r="E121" s="49" t="s">
        <v>17</v>
      </c>
      <c r="F121" s="49" t="s">
        <v>162</v>
      </c>
      <c r="G121" s="49" t="s">
        <v>38</v>
      </c>
      <c r="H121" s="49" t="s">
        <v>282</v>
      </c>
      <c r="I121" s="48">
        <v>1264</v>
      </c>
      <c r="J121" s="47">
        <v>1596580127.1800001</v>
      </c>
      <c r="K121" s="48">
        <v>158840976.47999999</v>
      </c>
      <c r="L121" s="49" t="s">
        <v>88</v>
      </c>
    </row>
    <row r="122" spans="1:12" s="49" customFormat="1" x14ac:dyDescent="0.25">
      <c r="A122" s="49">
        <v>2017</v>
      </c>
      <c r="B122" s="46">
        <v>42741</v>
      </c>
      <c r="C122" s="46"/>
      <c r="D122" s="49" t="s">
        <v>283</v>
      </c>
      <c r="E122" s="49" t="s">
        <v>17</v>
      </c>
      <c r="F122" s="49" t="s">
        <v>55</v>
      </c>
      <c r="G122" s="49" t="s">
        <v>284</v>
      </c>
      <c r="H122" s="49" t="s">
        <v>192</v>
      </c>
      <c r="I122" s="48">
        <v>136</v>
      </c>
      <c r="J122" s="47">
        <v>233111769.17000002</v>
      </c>
      <c r="K122" s="48">
        <v>26515320.239999998</v>
      </c>
    </row>
    <row r="123" spans="1:12" s="49" customFormat="1" x14ac:dyDescent="0.25">
      <c r="A123" s="49">
        <v>2017</v>
      </c>
      <c r="B123" s="46">
        <v>42909</v>
      </c>
      <c r="C123" s="46">
        <v>42914</v>
      </c>
      <c r="D123" s="49" t="s">
        <v>285</v>
      </c>
      <c r="E123" s="49" t="s">
        <v>22</v>
      </c>
      <c r="F123" s="49" t="s">
        <v>22</v>
      </c>
      <c r="G123" s="49" t="s">
        <v>286</v>
      </c>
      <c r="H123" s="49" t="s">
        <v>271</v>
      </c>
      <c r="I123" s="48">
        <v>48</v>
      </c>
      <c r="J123" s="47">
        <v>84450609.120000005</v>
      </c>
      <c r="K123" s="48">
        <v>8892722.8800000008</v>
      </c>
    </row>
    <row r="124" spans="1:12" s="49" customFormat="1" x14ac:dyDescent="0.25">
      <c r="A124" s="49">
        <v>2017</v>
      </c>
      <c r="B124" s="46">
        <v>43011</v>
      </c>
      <c r="C124" s="46">
        <v>43033</v>
      </c>
      <c r="D124" s="49" t="s">
        <v>287</v>
      </c>
      <c r="E124" s="49" t="s">
        <v>17</v>
      </c>
      <c r="F124" s="49" t="s">
        <v>162</v>
      </c>
      <c r="G124" s="49" t="s">
        <v>179</v>
      </c>
      <c r="H124" s="49" t="s">
        <v>249</v>
      </c>
      <c r="I124" s="48">
        <v>256</v>
      </c>
      <c r="J124" s="47">
        <v>200990230.34</v>
      </c>
      <c r="K124" s="48">
        <v>42332027.920000002</v>
      </c>
    </row>
    <row r="125" spans="1:12" s="49" customFormat="1" x14ac:dyDescent="0.25">
      <c r="A125" s="49">
        <v>2017</v>
      </c>
      <c r="B125" s="46">
        <v>42758</v>
      </c>
      <c r="C125" s="46">
        <v>42773</v>
      </c>
      <c r="D125" s="49" t="s">
        <v>288</v>
      </c>
      <c r="E125" s="49" t="s">
        <v>8</v>
      </c>
      <c r="F125" s="49" t="s">
        <v>8</v>
      </c>
      <c r="G125" s="49" t="s">
        <v>289</v>
      </c>
      <c r="H125" s="49" t="s">
        <v>275</v>
      </c>
      <c r="I125" s="48">
        <v>300</v>
      </c>
      <c r="J125" s="47">
        <v>483946649.19999999</v>
      </c>
      <c r="K125" s="48">
        <v>54199526.960000001</v>
      </c>
    </row>
    <row r="126" spans="1:12" s="49" customFormat="1" x14ac:dyDescent="0.25">
      <c r="A126" s="49">
        <v>2017</v>
      </c>
      <c r="B126" s="46">
        <v>42942</v>
      </c>
      <c r="C126" s="46"/>
      <c r="D126" s="49" t="s">
        <v>290</v>
      </c>
      <c r="E126" s="49" t="s">
        <v>17</v>
      </c>
      <c r="F126" s="49" t="s">
        <v>71</v>
      </c>
      <c r="G126" s="49" t="s">
        <v>34</v>
      </c>
      <c r="H126" s="49" t="s">
        <v>143</v>
      </c>
      <c r="I126" s="48">
        <v>181</v>
      </c>
      <c r="J126" s="47">
        <v>302713109.92000002</v>
      </c>
      <c r="K126" s="48">
        <v>26048093.039999999</v>
      </c>
    </row>
    <row r="127" spans="1:12" s="49" customFormat="1" x14ac:dyDescent="0.25">
      <c r="A127" s="49">
        <v>2017</v>
      </c>
      <c r="B127" s="46">
        <v>43097</v>
      </c>
      <c r="C127" s="46">
        <v>42914</v>
      </c>
      <c r="D127" s="49" t="s">
        <v>291</v>
      </c>
      <c r="E127" s="49" t="s">
        <v>22</v>
      </c>
      <c r="F127" s="49" t="s">
        <v>292</v>
      </c>
      <c r="G127" s="49" t="s">
        <v>293</v>
      </c>
      <c r="H127" s="49" t="s">
        <v>159</v>
      </c>
      <c r="I127" s="48">
        <v>20</v>
      </c>
      <c r="J127" s="47">
        <v>35690900.260000005</v>
      </c>
      <c r="K127" s="48">
        <v>3461136.6</v>
      </c>
    </row>
    <row r="128" spans="1:12" s="49" customFormat="1" x14ac:dyDescent="0.25">
      <c r="A128" s="49">
        <v>2017</v>
      </c>
      <c r="B128" s="46">
        <v>42971</v>
      </c>
      <c r="C128" s="46"/>
      <c r="D128" s="49" t="s">
        <v>294</v>
      </c>
      <c r="E128" s="49" t="s">
        <v>17</v>
      </c>
      <c r="F128" s="49" t="s">
        <v>55</v>
      </c>
      <c r="G128" s="49" t="s">
        <v>34</v>
      </c>
      <c r="H128" s="49" t="s">
        <v>295</v>
      </c>
      <c r="I128" s="48">
        <v>3648</v>
      </c>
      <c r="J128" s="47">
        <v>3962402562.1999989</v>
      </c>
      <c r="K128" s="48">
        <v>416797288</v>
      </c>
    </row>
    <row r="129" spans="1:12" s="49" customFormat="1" x14ac:dyDescent="0.25">
      <c r="A129" s="49">
        <v>2017</v>
      </c>
      <c r="B129" s="46">
        <v>42818</v>
      </c>
      <c r="C129" s="46">
        <v>42823</v>
      </c>
      <c r="D129" s="49" t="s">
        <v>296</v>
      </c>
      <c r="E129" s="49" t="s">
        <v>17</v>
      </c>
      <c r="F129" s="49" t="s">
        <v>162</v>
      </c>
      <c r="G129" s="49" t="s">
        <v>297</v>
      </c>
      <c r="H129" s="49" t="s">
        <v>282</v>
      </c>
      <c r="I129" s="48">
        <v>504</v>
      </c>
      <c r="J129" s="47">
        <v>654450670.5</v>
      </c>
      <c r="K129" s="48">
        <v>65404103.359999999</v>
      </c>
    </row>
    <row r="130" spans="1:12" s="49" customFormat="1" x14ac:dyDescent="0.25">
      <c r="A130" s="49">
        <v>2017</v>
      </c>
      <c r="B130" s="46">
        <v>42884</v>
      </c>
      <c r="C130" s="46">
        <v>42899</v>
      </c>
      <c r="D130" s="49" t="s">
        <v>298</v>
      </c>
      <c r="E130" s="49" t="s">
        <v>18</v>
      </c>
      <c r="F130" s="49" t="s">
        <v>299</v>
      </c>
      <c r="G130" s="49" t="s">
        <v>300</v>
      </c>
      <c r="H130" s="49" t="s">
        <v>275</v>
      </c>
      <c r="I130" s="48">
        <v>81</v>
      </c>
      <c r="J130" s="47">
        <v>168530310.24000001</v>
      </c>
      <c r="K130" s="48">
        <v>11154938.060000001</v>
      </c>
    </row>
    <row r="131" spans="1:12" s="49" customFormat="1" x14ac:dyDescent="0.25">
      <c r="A131" s="49">
        <v>2017</v>
      </c>
      <c r="B131" s="46">
        <v>42872</v>
      </c>
      <c r="C131" s="46">
        <v>42881</v>
      </c>
      <c r="D131" s="49" t="s">
        <v>301</v>
      </c>
      <c r="E131" s="49" t="s">
        <v>10</v>
      </c>
      <c r="F131" s="49" t="s">
        <v>10</v>
      </c>
      <c r="G131" s="49" t="s">
        <v>302</v>
      </c>
      <c r="H131" s="49" t="s">
        <v>271</v>
      </c>
      <c r="I131" s="48">
        <v>40</v>
      </c>
      <c r="J131" s="47">
        <v>79722390.24000001</v>
      </c>
      <c r="K131" s="48">
        <v>6478058.7999999998</v>
      </c>
    </row>
    <row r="132" spans="1:12" s="49" customFormat="1" x14ac:dyDescent="0.25">
      <c r="A132" s="49">
        <v>2017</v>
      </c>
      <c r="B132" s="46">
        <v>42781</v>
      </c>
      <c r="C132" s="46">
        <v>42788</v>
      </c>
      <c r="D132" s="49" t="s">
        <v>303</v>
      </c>
      <c r="E132" s="49" t="s">
        <v>11</v>
      </c>
      <c r="F132" s="49" t="s">
        <v>170</v>
      </c>
      <c r="G132" s="49" t="s">
        <v>304</v>
      </c>
      <c r="H132" s="49" t="s">
        <v>192</v>
      </c>
      <c r="I132" s="48">
        <v>72</v>
      </c>
      <c r="J132" s="47">
        <v>114945114.23999999</v>
      </c>
      <c r="K132" s="48">
        <v>11391802.560000001</v>
      </c>
    </row>
    <row r="133" spans="1:12" s="49" customFormat="1" x14ac:dyDescent="0.25">
      <c r="A133" s="49">
        <v>2017</v>
      </c>
      <c r="B133" s="46">
        <v>42877</v>
      </c>
      <c r="C133" s="46">
        <v>42880</v>
      </c>
      <c r="D133" s="49" t="s">
        <v>305</v>
      </c>
      <c r="E133" s="49" t="s">
        <v>17</v>
      </c>
      <c r="F133" s="49" t="s">
        <v>162</v>
      </c>
      <c r="G133" s="49" t="s">
        <v>306</v>
      </c>
      <c r="H133" s="49" t="s">
        <v>159</v>
      </c>
      <c r="I133" s="48">
        <v>1264</v>
      </c>
      <c r="J133" s="47">
        <v>1711714677.5999999</v>
      </c>
      <c r="K133" s="48">
        <v>187739050.72</v>
      </c>
    </row>
    <row r="134" spans="1:12" s="49" customFormat="1" x14ac:dyDescent="0.25">
      <c r="A134" s="49">
        <v>2017</v>
      </c>
      <c r="B134" s="46">
        <v>43042</v>
      </c>
      <c r="C134" s="46">
        <v>42745</v>
      </c>
      <c r="D134" s="49" t="s">
        <v>307</v>
      </c>
      <c r="E134" s="49" t="s">
        <v>17</v>
      </c>
      <c r="F134" s="49" t="s">
        <v>55</v>
      </c>
      <c r="G134" s="49" t="s">
        <v>308</v>
      </c>
      <c r="H134" s="49" t="s">
        <v>177</v>
      </c>
      <c r="I134" s="48">
        <v>240</v>
      </c>
      <c r="J134" s="47">
        <v>446969857.75999999</v>
      </c>
      <c r="K134" s="48">
        <v>46937309.68</v>
      </c>
    </row>
    <row r="135" spans="1:12" s="49" customFormat="1" x14ac:dyDescent="0.25">
      <c r="A135" s="49">
        <v>2017</v>
      </c>
      <c r="B135" s="46">
        <v>42790</v>
      </c>
      <c r="C135" s="46">
        <v>42823</v>
      </c>
      <c r="D135" s="49" t="s">
        <v>309</v>
      </c>
      <c r="E135" s="49" t="s">
        <v>17</v>
      </c>
      <c r="F135" s="49" t="s">
        <v>162</v>
      </c>
      <c r="G135" s="49" t="s">
        <v>310</v>
      </c>
      <c r="H135" s="49" t="s">
        <v>311</v>
      </c>
      <c r="I135" s="48">
        <v>248</v>
      </c>
      <c r="J135" s="47">
        <v>423827357.12</v>
      </c>
      <c r="K135" s="48">
        <v>39846403.119999997</v>
      </c>
    </row>
    <row r="136" spans="1:12" s="49" customFormat="1" x14ac:dyDescent="0.25">
      <c r="A136" s="49">
        <v>2017</v>
      </c>
      <c r="B136" s="46">
        <v>42797</v>
      </c>
      <c r="C136" s="46">
        <v>42831</v>
      </c>
      <c r="D136" s="49" t="s">
        <v>312</v>
      </c>
      <c r="E136" s="49" t="s">
        <v>21</v>
      </c>
      <c r="F136" s="49" t="s">
        <v>21</v>
      </c>
      <c r="G136" s="49" t="s">
        <v>42</v>
      </c>
      <c r="H136" s="49" t="s">
        <v>271</v>
      </c>
      <c r="I136" s="48">
        <v>1433</v>
      </c>
      <c r="J136" s="47">
        <v>3009050398.5999999</v>
      </c>
      <c r="K136" s="48">
        <v>290334744.67000002</v>
      </c>
      <c r="L136" s="49" t="s">
        <v>313</v>
      </c>
    </row>
    <row r="137" spans="1:12" s="49" customFormat="1" x14ac:dyDescent="0.25">
      <c r="A137" s="49">
        <v>2017</v>
      </c>
      <c r="B137" s="46">
        <v>43012</v>
      </c>
      <c r="C137" s="46">
        <v>42768</v>
      </c>
      <c r="D137" s="49" t="s">
        <v>314</v>
      </c>
      <c r="E137" s="49" t="s">
        <v>17</v>
      </c>
      <c r="F137" s="49" t="s">
        <v>162</v>
      </c>
      <c r="G137" s="49" t="s">
        <v>42</v>
      </c>
      <c r="H137" s="49" t="s">
        <v>267</v>
      </c>
      <c r="I137" s="48">
        <v>112</v>
      </c>
      <c r="J137" s="47">
        <v>241702026.16000003</v>
      </c>
      <c r="K137" s="48">
        <v>21889729.120000001</v>
      </c>
    </row>
    <row r="138" spans="1:12" s="49" customFormat="1" x14ac:dyDescent="0.25">
      <c r="A138" s="49">
        <v>2017</v>
      </c>
      <c r="B138" s="46">
        <v>42790</v>
      </c>
      <c r="C138" s="46">
        <v>42823</v>
      </c>
      <c r="D138" s="49" t="s">
        <v>315</v>
      </c>
      <c r="E138" s="49" t="s">
        <v>17</v>
      </c>
      <c r="F138" s="49" t="s">
        <v>162</v>
      </c>
      <c r="G138" s="49" t="s">
        <v>316</v>
      </c>
      <c r="H138" s="49" t="s">
        <v>311</v>
      </c>
      <c r="I138" s="48">
        <v>444</v>
      </c>
      <c r="J138" s="47">
        <v>720068610.18000007</v>
      </c>
      <c r="K138" s="48">
        <v>67268299.959999993</v>
      </c>
      <c r="L138" s="49" t="s">
        <v>220</v>
      </c>
    </row>
    <row r="139" spans="1:12" s="49" customFormat="1" x14ac:dyDescent="0.25">
      <c r="A139" s="49">
        <v>2017</v>
      </c>
      <c r="B139" s="46">
        <v>42872</v>
      </c>
      <c r="C139" s="46">
        <v>42880</v>
      </c>
      <c r="D139" s="49" t="s">
        <v>317</v>
      </c>
      <c r="E139" s="49" t="s">
        <v>19</v>
      </c>
      <c r="F139" s="49" t="s">
        <v>318</v>
      </c>
      <c r="G139" s="49" t="s">
        <v>319</v>
      </c>
      <c r="H139" s="49" t="s">
        <v>159</v>
      </c>
      <c r="I139" s="48">
        <v>42</v>
      </c>
      <c r="J139" s="47">
        <v>96781103.579999998</v>
      </c>
      <c r="K139" s="48">
        <v>9039751.9800000004</v>
      </c>
    </row>
    <row r="140" spans="1:12" s="49" customFormat="1" x14ac:dyDescent="0.25">
      <c r="A140" s="49">
        <v>2017</v>
      </c>
      <c r="B140" s="50"/>
      <c r="C140" s="46">
        <v>42787</v>
      </c>
      <c r="D140" s="49" t="s">
        <v>320</v>
      </c>
      <c r="E140" s="49" t="s">
        <v>19</v>
      </c>
      <c r="F140" s="49" t="s">
        <v>19</v>
      </c>
      <c r="G140" s="49" t="s">
        <v>37</v>
      </c>
      <c r="H140" s="49" t="s">
        <v>177</v>
      </c>
      <c r="I140" s="48">
        <v>160</v>
      </c>
      <c r="J140" s="47">
        <v>297181065.60000002</v>
      </c>
      <c r="K140" s="48">
        <v>24634274.879999999</v>
      </c>
    </row>
    <row r="141" spans="1:12" s="49" customFormat="1" x14ac:dyDescent="0.25">
      <c r="A141" s="49">
        <v>2017</v>
      </c>
      <c r="B141" s="46">
        <v>42810</v>
      </c>
      <c r="C141" s="46">
        <v>42830</v>
      </c>
      <c r="D141" s="49" t="s">
        <v>321</v>
      </c>
      <c r="E141" s="49" t="s">
        <v>17</v>
      </c>
      <c r="F141" s="49" t="s">
        <v>55</v>
      </c>
      <c r="G141" s="49" t="s">
        <v>138</v>
      </c>
      <c r="H141" s="49" t="s">
        <v>188</v>
      </c>
      <c r="I141" s="48">
        <v>48</v>
      </c>
      <c r="J141" s="47">
        <v>94137281.480000004</v>
      </c>
      <c r="K141" s="48">
        <v>7345092.96</v>
      </c>
    </row>
    <row r="142" spans="1:12" s="49" customFormat="1" x14ac:dyDescent="0.25">
      <c r="A142" s="49">
        <v>2017</v>
      </c>
      <c r="B142" s="50" t="s">
        <v>322</v>
      </c>
      <c r="C142" s="46">
        <v>42880</v>
      </c>
      <c r="D142" s="49" t="s">
        <v>323</v>
      </c>
      <c r="E142" s="49" t="s">
        <v>17</v>
      </c>
      <c r="F142" s="49" t="s">
        <v>67</v>
      </c>
      <c r="G142" s="49" t="s">
        <v>324</v>
      </c>
      <c r="H142" s="49" t="s">
        <v>159</v>
      </c>
      <c r="I142" s="48">
        <v>56</v>
      </c>
      <c r="J142" s="47">
        <v>86619568.430000007</v>
      </c>
      <c r="K142" s="48">
        <v>8257296.5599999996</v>
      </c>
    </row>
    <row r="143" spans="1:12" s="49" customFormat="1" x14ac:dyDescent="0.25">
      <c r="A143" s="49">
        <v>2017</v>
      </c>
      <c r="B143" s="46">
        <v>42737</v>
      </c>
      <c r="C143" s="46">
        <v>42741</v>
      </c>
      <c r="D143" s="49" t="s">
        <v>325</v>
      </c>
      <c r="E143" s="49" t="s">
        <v>17</v>
      </c>
      <c r="F143" s="49" t="s">
        <v>55</v>
      </c>
      <c r="G143" s="49" t="s">
        <v>326</v>
      </c>
      <c r="H143" s="49" t="s">
        <v>177</v>
      </c>
      <c r="I143" s="48">
        <v>8</v>
      </c>
      <c r="J143" s="47">
        <v>17317073.640000001</v>
      </c>
      <c r="K143" s="48">
        <v>1308615.24</v>
      </c>
    </row>
    <row r="144" spans="1:12" s="49" customFormat="1" x14ac:dyDescent="0.25">
      <c r="A144" s="49">
        <v>2017</v>
      </c>
      <c r="B144" s="46">
        <v>42804</v>
      </c>
      <c r="C144" s="46">
        <v>42823</v>
      </c>
      <c r="D144" s="49" t="s">
        <v>327</v>
      </c>
      <c r="E144" s="49" t="s">
        <v>19</v>
      </c>
      <c r="F144" s="49" t="s">
        <v>19</v>
      </c>
      <c r="G144" s="49" t="s">
        <v>328</v>
      </c>
      <c r="H144" s="49" t="s">
        <v>177</v>
      </c>
      <c r="I144" s="48">
        <v>360</v>
      </c>
      <c r="J144" s="47">
        <v>612157791.05999994</v>
      </c>
      <c r="K144" s="48">
        <v>54239084.719999999</v>
      </c>
    </row>
    <row r="145" spans="1:12" s="49" customFormat="1" x14ac:dyDescent="0.25">
      <c r="A145" s="49">
        <v>2017</v>
      </c>
      <c r="B145" s="46">
        <v>42781</v>
      </c>
      <c r="C145" s="46">
        <v>42787</v>
      </c>
      <c r="D145" s="49" t="s">
        <v>329</v>
      </c>
      <c r="E145" s="49" t="s">
        <v>17</v>
      </c>
      <c r="F145" s="49" t="s">
        <v>162</v>
      </c>
      <c r="G145" s="49" t="s">
        <v>37</v>
      </c>
      <c r="H145" s="49" t="s">
        <v>249</v>
      </c>
      <c r="I145" s="48">
        <v>120</v>
      </c>
      <c r="J145" s="47">
        <v>171528753.86000001</v>
      </c>
      <c r="K145" s="48">
        <v>16539186.16</v>
      </c>
    </row>
    <row r="146" spans="1:12" s="49" customFormat="1" x14ac:dyDescent="0.25">
      <c r="A146" s="49">
        <v>2017</v>
      </c>
      <c r="B146" s="46">
        <v>42774</v>
      </c>
      <c r="C146" s="46">
        <v>42783</v>
      </c>
      <c r="D146" s="49" t="s">
        <v>330</v>
      </c>
      <c r="E146" s="49" t="s">
        <v>17</v>
      </c>
      <c r="F146" s="49" t="s">
        <v>238</v>
      </c>
      <c r="G146" s="49" t="s">
        <v>34</v>
      </c>
      <c r="H146" s="49" t="s">
        <v>143</v>
      </c>
      <c r="I146" s="48">
        <v>1168</v>
      </c>
      <c r="J146" s="47">
        <v>1711342724.4000001</v>
      </c>
      <c r="K146" s="48">
        <v>148414583.52000001</v>
      </c>
    </row>
    <row r="147" spans="1:12" s="49" customFormat="1" x14ac:dyDescent="0.25">
      <c r="A147" s="49">
        <v>2017</v>
      </c>
      <c r="B147" s="46">
        <v>42955</v>
      </c>
      <c r="C147" s="46">
        <v>42958</v>
      </c>
      <c r="D147" s="49" t="s">
        <v>331</v>
      </c>
      <c r="E147" s="49" t="s">
        <v>17</v>
      </c>
      <c r="F147" s="49" t="s">
        <v>55</v>
      </c>
      <c r="G147" s="49" t="s">
        <v>34</v>
      </c>
      <c r="H147" s="49" t="s">
        <v>143</v>
      </c>
      <c r="I147" s="48">
        <v>400</v>
      </c>
      <c r="J147" s="47">
        <v>589945097.75999999</v>
      </c>
      <c r="K147" s="48">
        <v>56809634.880000003</v>
      </c>
    </row>
    <row r="148" spans="1:12" s="49" customFormat="1" x14ac:dyDescent="0.25">
      <c r="A148" s="49">
        <v>2017</v>
      </c>
      <c r="B148" s="46">
        <v>42725</v>
      </c>
      <c r="C148" s="46">
        <v>42741</v>
      </c>
      <c r="D148" s="49" t="s">
        <v>332</v>
      </c>
      <c r="E148" s="49" t="s">
        <v>19</v>
      </c>
      <c r="F148" s="49" t="s">
        <v>333</v>
      </c>
      <c r="G148" s="49" t="s">
        <v>334</v>
      </c>
      <c r="H148" s="49" t="s">
        <v>159</v>
      </c>
      <c r="I148" s="48">
        <v>12</v>
      </c>
      <c r="J148" s="47">
        <v>21978524.239999998</v>
      </c>
      <c r="K148" s="48">
        <v>2147133.6</v>
      </c>
    </row>
    <row r="149" spans="1:12" s="49" customFormat="1" x14ac:dyDescent="0.25">
      <c r="A149" s="49">
        <v>2018</v>
      </c>
      <c r="B149" s="46">
        <v>43208</v>
      </c>
      <c r="C149" s="46">
        <v>43290</v>
      </c>
      <c r="D149" s="49" t="s">
        <v>335</v>
      </c>
      <c r="E149" s="49" t="s">
        <v>21</v>
      </c>
      <c r="F149" s="49" t="s">
        <v>336</v>
      </c>
      <c r="G149" s="49" t="s">
        <v>337</v>
      </c>
      <c r="H149" s="49" t="s">
        <v>177</v>
      </c>
      <c r="I149" s="48">
        <v>40</v>
      </c>
      <c r="J149" s="47">
        <v>88833838.799999997</v>
      </c>
      <c r="K149" s="48">
        <v>9382932.4000000004</v>
      </c>
    </row>
    <row r="150" spans="1:12" s="49" customFormat="1" x14ac:dyDescent="0.25">
      <c r="A150" s="49">
        <v>2018</v>
      </c>
      <c r="B150" s="50" t="s">
        <v>338</v>
      </c>
      <c r="C150" s="46">
        <v>43321</v>
      </c>
      <c r="D150" s="49" t="s">
        <v>339</v>
      </c>
      <c r="E150" s="49" t="s">
        <v>17</v>
      </c>
      <c r="F150" s="49" t="s">
        <v>55</v>
      </c>
      <c r="G150" s="49" t="s">
        <v>138</v>
      </c>
      <c r="H150" s="49" t="s">
        <v>177</v>
      </c>
      <c r="I150" s="48">
        <v>116</v>
      </c>
      <c r="J150" s="47">
        <v>222793976.68000001</v>
      </c>
      <c r="K150" s="48">
        <v>16514989.27</v>
      </c>
    </row>
    <row r="151" spans="1:12" s="49" customFormat="1" x14ac:dyDescent="0.25">
      <c r="A151" s="49">
        <v>2018</v>
      </c>
      <c r="B151" s="46">
        <v>43306</v>
      </c>
      <c r="C151" s="46">
        <v>43320</v>
      </c>
      <c r="D151" s="49" t="s">
        <v>340</v>
      </c>
      <c r="E151" s="49" t="s">
        <v>17</v>
      </c>
      <c r="F151" s="49" t="s">
        <v>55</v>
      </c>
      <c r="G151" s="49" t="s">
        <v>138</v>
      </c>
      <c r="H151" s="49" t="s">
        <v>177</v>
      </c>
      <c r="I151" s="48">
        <v>16</v>
      </c>
      <c r="J151" s="47">
        <v>33015190.659999996</v>
      </c>
      <c r="K151" s="48">
        <v>2394392.7599999998</v>
      </c>
    </row>
    <row r="152" spans="1:12" s="49" customFormat="1" x14ac:dyDescent="0.25">
      <c r="A152" s="49">
        <v>2018</v>
      </c>
      <c r="B152" s="46">
        <v>43112</v>
      </c>
      <c r="C152" s="46">
        <v>43119</v>
      </c>
      <c r="D152" s="49" t="s">
        <v>341</v>
      </c>
      <c r="E152" s="49" t="s">
        <v>24</v>
      </c>
      <c r="F152" s="49" t="s">
        <v>170</v>
      </c>
      <c r="G152" s="49" t="s">
        <v>342</v>
      </c>
      <c r="H152" s="49" t="s">
        <v>188</v>
      </c>
      <c r="I152" s="48">
        <v>51</v>
      </c>
      <c r="J152" s="47"/>
      <c r="K152" s="48">
        <v>9155375.6699999999</v>
      </c>
    </row>
    <row r="153" spans="1:12" s="49" customFormat="1" x14ac:dyDescent="0.25">
      <c r="A153" s="49">
        <v>2018</v>
      </c>
      <c r="B153" s="46">
        <v>43279</v>
      </c>
      <c r="C153" s="46">
        <v>43305</v>
      </c>
      <c r="D153" s="49" t="s">
        <v>343</v>
      </c>
      <c r="E153" s="49" t="s">
        <v>17</v>
      </c>
      <c r="F153" s="49" t="s">
        <v>162</v>
      </c>
      <c r="G153" s="49" t="s">
        <v>39</v>
      </c>
      <c r="H153" s="49" t="s">
        <v>159</v>
      </c>
      <c r="I153" s="48">
        <v>992</v>
      </c>
      <c r="J153" s="47">
        <v>1594311056.6400001</v>
      </c>
      <c r="K153" s="48">
        <v>174836887.68000001</v>
      </c>
    </row>
    <row r="154" spans="1:12" s="49" customFormat="1" x14ac:dyDescent="0.25">
      <c r="A154" s="49">
        <v>2018</v>
      </c>
      <c r="B154" s="46">
        <v>43091</v>
      </c>
      <c r="C154" s="46">
        <v>43126</v>
      </c>
      <c r="D154" s="49" t="s">
        <v>344</v>
      </c>
      <c r="E154" s="49" t="s">
        <v>17</v>
      </c>
      <c r="F154" s="49" t="s">
        <v>55</v>
      </c>
      <c r="G154" s="49" t="s">
        <v>345</v>
      </c>
      <c r="H154" s="49" t="s">
        <v>271</v>
      </c>
      <c r="I154" s="48">
        <v>236</v>
      </c>
      <c r="J154" s="47">
        <v>306546760.39999998</v>
      </c>
      <c r="K154" s="48">
        <v>32288191.920000002</v>
      </c>
      <c r="L154" s="49" t="s">
        <v>88</v>
      </c>
    </row>
    <row r="155" spans="1:12" s="49" customFormat="1" x14ac:dyDescent="0.25">
      <c r="A155" s="49">
        <v>2018</v>
      </c>
      <c r="B155" s="46">
        <v>43306</v>
      </c>
      <c r="C155" s="46">
        <v>43325</v>
      </c>
      <c r="D155" s="49" t="s">
        <v>346</v>
      </c>
      <c r="E155" s="49" t="s">
        <v>17</v>
      </c>
      <c r="F155" s="49" t="s">
        <v>162</v>
      </c>
      <c r="G155" s="49" t="s">
        <v>35</v>
      </c>
      <c r="H155" s="49" t="s">
        <v>347</v>
      </c>
      <c r="I155" s="48">
        <v>7968</v>
      </c>
      <c r="J155" s="47">
        <v>10862006242.390001</v>
      </c>
      <c r="K155" s="48">
        <v>1172286738.8</v>
      </c>
    </row>
    <row r="156" spans="1:12" s="49" customFormat="1" x14ac:dyDescent="0.25">
      <c r="A156" s="49">
        <v>2018</v>
      </c>
      <c r="B156" s="46">
        <v>43096</v>
      </c>
      <c r="C156" s="46">
        <v>43118</v>
      </c>
      <c r="D156" s="49" t="s">
        <v>348</v>
      </c>
      <c r="E156" s="49" t="s">
        <v>17</v>
      </c>
      <c r="F156" s="49" t="s">
        <v>162</v>
      </c>
      <c r="G156" s="49" t="s">
        <v>349</v>
      </c>
      <c r="H156" s="49" t="s">
        <v>275</v>
      </c>
      <c r="I156" s="48">
        <v>312</v>
      </c>
      <c r="J156" s="47">
        <v>2835298992.1500001</v>
      </c>
      <c r="K156" s="48">
        <v>61475596.479999997</v>
      </c>
    </row>
    <row r="157" spans="1:12" s="49" customFormat="1" x14ac:dyDescent="0.25">
      <c r="A157" s="49">
        <v>2018</v>
      </c>
      <c r="B157" s="46">
        <v>43322</v>
      </c>
      <c r="C157" s="46">
        <v>43339</v>
      </c>
      <c r="D157" s="49" t="s">
        <v>350</v>
      </c>
      <c r="E157" s="49" t="s">
        <v>17</v>
      </c>
      <c r="F157" s="49" t="s">
        <v>162</v>
      </c>
      <c r="G157" s="49" t="s">
        <v>36</v>
      </c>
      <c r="H157" s="49" t="s">
        <v>351</v>
      </c>
      <c r="I157" s="48">
        <v>4088</v>
      </c>
      <c r="J157" s="47">
        <v>4575873996.3999996</v>
      </c>
      <c r="K157" s="48">
        <v>490032285.04000002</v>
      </c>
    </row>
    <row r="158" spans="1:12" s="49" customFormat="1" x14ac:dyDescent="0.25">
      <c r="A158" s="49">
        <v>2018</v>
      </c>
      <c r="B158" s="46">
        <v>43124</v>
      </c>
      <c r="C158" s="46">
        <v>43131</v>
      </c>
      <c r="D158" s="49" t="s">
        <v>352</v>
      </c>
      <c r="E158" s="49" t="s">
        <v>17</v>
      </c>
      <c r="F158" s="49" t="s">
        <v>162</v>
      </c>
      <c r="G158" s="49" t="s">
        <v>34</v>
      </c>
      <c r="H158" s="49" t="s">
        <v>143</v>
      </c>
      <c r="I158" s="48">
        <v>464</v>
      </c>
      <c r="J158" s="47">
        <v>654019415.25999999</v>
      </c>
      <c r="K158" s="48">
        <v>71332394.879999995</v>
      </c>
    </row>
    <row r="159" spans="1:12" s="49" customFormat="1" x14ac:dyDescent="0.25">
      <c r="A159" s="49">
        <v>2018</v>
      </c>
      <c r="B159" s="46">
        <v>43139</v>
      </c>
      <c r="C159" s="46">
        <v>43147</v>
      </c>
      <c r="D159" s="49" t="s">
        <v>353</v>
      </c>
      <c r="E159" s="49" t="s">
        <v>17</v>
      </c>
      <c r="F159" s="49" t="s">
        <v>55</v>
      </c>
      <c r="G159" s="49" t="s">
        <v>354</v>
      </c>
      <c r="H159" s="49" t="s">
        <v>271</v>
      </c>
      <c r="I159" s="48">
        <v>72</v>
      </c>
      <c r="J159" s="47">
        <v>150817601.99999997</v>
      </c>
      <c r="K159" s="48">
        <v>10464360.560000001</v>
      </c>
    </row>
    <row r="160" spans="1:12" s="49" customFormat="1" x14ac:dyDescent="0.25">
      <c r="A160" s="49">
        <v>2018</v>
      </c>
      <c r="B160" s="50" t="s">
        <v>355</v>
      </c>
      <c r="C160" s="46">
        <v>43132</v>
      </c>
      <c r="D160" s="49" t="s">
        <v>356</v>
      </c>
      <c r="E160" s="49" t="s">
        <v>19</v>
      </c>
      <c r="F160" s="49" t="s">
        <v>19</v>
      </c>
      <c r="G160" s="49" t="s">
        <v>357</v>
      </c>
      <c r="H160" s="49" t="s">
        <v>177</v>
      </c>
      <c r="I160" s="48">
        <v>136</v>
      </c>
      <c r="J160" s="47">
        <v>193467275.19999999</v>
      </c>
      <c r="K160" s="48">
        <v>19348942.16</v>
      </c>
    </row>
    <row r="161" spans="1:12" s="49" customFormat="1" x14ac:dyDescent="0.25">
      <c r="A161" s="49">
        <v>2018</v>
      </c>
      <c r="B161" s="46">
        <v>43131</v>
      </c>
      <c r="C161" s="46">
        <v>43145</v>
      </c>
      <c r="D161" s="49" t="s">
        <v>358</v>
      </c>
      <c r="E161" s="49" t="s">
        <v>17</v>
      </c>
      <c r="F161" s="49" t="s">
        <v>55</v>
      </c>
      <c r="G161" s="49" t="s">
        <v>359</v>
      </c>
      <c r="H161" s="49" t="s">
        <v>360</v>
      </c>
      <c r="I161" s="48">
        <v>52</v>
      </c>
      <c r="J161" s="47">
        <v>99660954.280000001</v>
      </c>
      <c r="K161" s="48">
        <v>10654173.68</v>
      </c>
    </row>
    <row r="162" spans="1:12" s="49" customFormat="1" x14ac:dyDescent="0.25">
      <c r="A162" s="49">
        <v>2018</v>
      </c>
      <c r="B162" s="46">
        <v>43392</v>
      </c>
      <c r="C162" s="46">
        <v>43402</v>
      </c>
      <c r="D162" s="49" t="s">
        <v>361</v>
      </c>
      <c r="E162" s="49" t="s">
        <v>17</v>
      </c>
      <c r="F162" s="49" t="s">
        <v>162</v>
      </c>
      <c r="G162" s="49" t="s">
        <v>362</v>
      </c>
      <c r="H162" s="49" t="s">
        <v>177</v>
      </c>
      <c r="I162" s="48">
        <v>608</v>
      </c>
      <c r="J162" s="47">
        <v>955066439.3900001</v>
      </c>
      <c r="K162" s="48">
        <v>95044758.719999999</v>
      </c>
    </row>
    <row r="163" spans="1:12" s="49" customFormat="1" x14ac:dyDescent="0.25">
      <c r="A163" s="49">
        <v>2018</v>
      </c>
      <c r="B163" s="46">
        <v>43173</v>
      </c>
      <c r="C163" s="46">
        <v>43175</v>
      </c>
      <c r="D163" s="49" t="s">
        <v>363</v>
      </c>
      <c r="E163" s="49" t="s">
        <v>17</v>
      </c>
      <c r="F163" s="49" t="s">
        <v>162</v>
      </c>
      <c r="G163" s="49" t="s">
        <v>100</v>
      </c>
      <c r="H163" s="49" t="s">
        <v>275</v>
      </c>
      <c r="I163" s="48">
        <v>424</v>
      </c>
      <c r="J163" s="47">
        <v>714186180.97000003</v>
      </c>
      <c r="K163" s="48">
        <v>72345952.400000006</v>
      </c>
    </row>
    <row r="164" spans="1:12" s="49" customFormat="1" x14ac:dyDescent="0.25">
      <c r="A164" s="49">
        <v>2018</v>
      </c>
      <c r="B164" s="46">
        <v>43306</v>
      </c>
      <c r="C164" s="50"/>
      <c r="D164" s="49" t="s">
        <v>364</v>
      </c>
      <c r="E164" s="49" t="s">
        <v>17</v>
      </c>
      <c r="F164" s="49" t="s">
        <v>55</v>
      </c>
      <c r="G164" s="49" t="s">
        <v>138</v>
      </c>
      <c r="H164" s="49" t="s">
        <v>275</v>
      </c>
      <c r="I164" s="48">
        <v>40</v>
      </c>
      <c r="J164" s="47">
        <v>90120172.700000003</v>
      </c>
      <c r="K164" s="48">
        <v>6474185.7000000002</v>
      </c>
    </row>
    <row r="165" spans="1:12" s="49" customFormat="1" x14ac:dyDescent="0.25">
      <c r="A165" s="49">
        <v>2018</v>
      </c>
      <c r="B165" s="46">
        <v>43333</v>
      </c>
      <c r="C165" s="46">
        <v>43383</v>
      </c>
      <c r="D165" s="49" t="s">
        <v>365</v>
      </c>
      <c r="E165" s="49" t="s">
        <v>17</v>
      </c>
      <c r="F165" s="49" t="s">
        <v>71</v>
      </c>
      <c r="G165" s="49" t="s">
        <v>366</v>
      </c>
      <c r="H165" s="49" t="s">
        <v>188</v>
      </c>
      <c r="I165" s="48">
        <v>20</v>
      </c>
      <c r="J165" s="47">
        <v>33750026.340000004</v>
      </c>
      <c r="K165" s="48">
        <v>3841275.66</v>
      </c>
    </row>
    <row r="166" spans="1:12" s="49" customFormat="1" x14ac:dyDescent="0.25">
      <c r="A166" s="49">
        <v>2018</v>
      </c>
      <c r="B166" s="46">
        <v>43112</v>
      </c>
      <c r="C166" s="46">
        <v>43118</v>
      </c>
      <c r="D166" s="49" t="s">
        <v>367</v>
      </c>
      <c r="E166" s="49" t="s">
        <v>17</v>
      </c>
      <c r="F166" s="49" t="s">
        <v>55</v>
      </c>
      <c r="G166" s="49" t="s">
        <v>368</v>
      </c>
      <c r="H166" s="49" t="s">
        <v>177</v>
      </c>
      <c r="I166" s="48">
        <v>120</v>
      </c>
      <c r="J166" s="47">
        <v>170219430.34</v>
      </c>
      <c r="K166" s="48">
        <v>15615129.68</v>
      </c>
    </row>
    <row r="167" spans="1:12" s="49" customFormat="1" x14ac:dyDescent="0.25">
      <c r="A167" s="49">
        <v>2018</v>
      </c>
      <c r="B167" s="46">
        <v>43112</v>
      </c>
      <c r="C167" s="46">
        <v>43118</v>
      </c>
      <c r="D167" s="49" t="s">
        <v>369</v>
      </c>
      <c r="E167" s="49" t="s">
        <v>17</v>
      </c>
      <c r="F167" s="49" t="s">
        <v>55</v>
      </c>
      <c r="G167" s="49" t="s">
        <v>368</v>
      </c>
      <c r="H167" s="49" t="s">
        <v>177</v>
      </c>
      <c r="I167" s="48">
        <v>80</v>
      </c>
      <c r="J167" s="47">
        <v>92859409.760000005</v>
      </c>
      <c r="K167" s="48">
        <v>8182001.7599999998</v>
      </c>
    </row>
    <row r="168" spans="1:12" s="49" customFormat="1" x14ac:dyDescent="0.25">
      <c r="A168" s="49">
        <v>2018</v>
      </c>
      <c r="B168" s="46">
        <v>43271</v>
      </c>
      <c r="C168" s="46">
        <v>43383</v>
      </c>
      <c r="D168" s="49" t="s">
        <v>370</v>
      </c>
      <c r="E168" s="49" t="s">
        <v>28</v>
      </c>
      <c r="F168" s="49" t="s">
        <v>28</v>
      </c>
      <c r="G168" s="49" t="s">
        <v>152</v>
      </c>
      <c r="H168" s="49" t="s">
        <v>177</v>
      </c>
      <c r="I168" s="48">
        <v>608</v>
      </c>
      <c r="J168" s="47">
        <v>1457235979.2</v>
      </c>
      <c r="K168" s="48">
        <v>147100687.03999999</v>
      </c>
    </row>
    <row r="169" spans="1:12" s="49" customFormat="1" x14ac:dyDescent="0.25">
      <c r="A169" s="49">
        <v>2018</v>
      </c>
      <c r="B169" s="46">
        <v>43299</v>
      </c>
      <c r="C169" s="46">
        <v>43307</v>
      </c>
      <c r="D169" s="49" t="s">
        <v>371</v>
      </c>
      <c r="E169" s="49" t="s">
        <v>17</v>
      </c>
      <c r="F169" s="49" t="s">
        <v>162</v>
      </c>
      <c r="G169" s="49" t="s">
        <v>372</v>
      </c>
      <c r="H169" s="49" t="s">
        <v>373</v>
      </c>
      <c r="I169" s="48">
        <v>104</v>
      </c>
      <c r="J169" s="47">
        <v>215121306.40000001</v>
      </c>
      <c r="K169" s="48">
        <v>20983124.5</v>
      </c>
    </row>
    <row r="170" spans="1:12" s="49" customFormat="1" x14ac:dyDescent="0.25">
      <c r="A170" s="49">
        <v>2018</v>
      </c>
      <c r="B170" s="46">
        <v>43410</v>
      </c>
      <c r="C170" s="46">
        <v>43354</v>
      </c>
      <c r="D170" s="49" t="s">
        <v>374</v>
      </c>
      <c r="E170" s="49" t="s">
        <v>17</v>
      </c>
      <c r="F170" s="49" t="s">
        <v>162</v>
      </c>
      <c r="G170" s="49" t="s">
        <v>375</v>
      </c>
      <c r="H170" s="49" t="s">
        <v>159</v>
      </c>
      <c r="I170" s="48">
        <v>957</v>
      </c>
      <c r="J170" s="47">
        <v>2110095447.27</v>
      </c>
      <c r="K170" s="48">
        <v>185695888.91</v>
      </c>
    </row>
    <row r="171" spans="1:12" s="49" customFormat="1" x14ac:dyDescent="0.25">
      <c r="A171" s="49">
        <v>2018</v>
      </c>
      <c r="B171" s="46">
        <v>43354</v>
      </c>
      <c r="C171" s="46">
        <v>43377</v>
      </c>
      <c r="D171" s="49" t="s">
        <v>376</v>
      </c>
      <c r="E171" s="49" t="s">
        <v>17</v>
      </c>
      <c r="F171" s="49" t="s">
        <v>55</v>
      </c>
      <c r="G171" s="49" t="s">
        <v>138</v>
      </c>
      <c r="H171" s="49" t="s">
        <v>275</v>
      </c>
      <c r="I171" s="48">
        <v>32</v>
      </c>
      <c r="J171" s="47">
        <v>63830985.890000001</v>
      </c>
      <c r="K171" s="48">
        <v>4727824.96</v>
      </c>
    </row>
    <row r="172" spans="1:12" s="49" customFormat="1" x14ac:dyDescent="0.25">
      <c r="A172" s="49">
        <v>2018</v>
      </c>
      <c r="B172" s="46">
        <v>43130</v>
      </c>
      <c r="C172" s="46">
        <v>43276</v>
      </c>
      <c r="D172" s="49" t="s">
        <v>377</v>
      </c>
      <c r="E172" s="49" t="s">
        <v>22</v>
      </c>
      <c r="F172" s="49" t="s">
        <v>22</v>
      </c>
      <c r="G172" s="49" t="s">
        <v>378</v>
      </c>
      <c r="H172" s="49" t="s">
        <v>188</v>
      </c>
      <c r="I172" s="48">
        <v>40</v>
      </c>
      <c r="J172" s="47">
        <v>81324592.340000004</v>
      </c>
      <c r="K172" s="48">
        <v>7807795.2800000003</v>
      </c>
    </row>
    <row r="173" spans="1:12" s="49" customFormat="1" x14ac:dyDescent="0.25">
      <c r="A173" s="49">
        <v>2018</v>
      </c>
      <c r="B173" s="46">
        <v>43173</v>
      </c>
      <c r="C173" s="46">
        <v>43194</v>
      </c>
      <c r="D173" s="49" t="s">
        <v>379</v>
      </c>
      <c r="E173" s="49" t="s">
        <v>17</v>
      </c>
      <c r="F173" s="49" t="s">
        <v>162</v>
      </c>
      <c r="G173" s="49" t="s">
        <v>380</v>
      </c>
      <c r="H173" s="49" t="s">
        <v>159</v>
      </c>
      <c r="I173" s="48">
        <v>25</v>
      </c>
      <c r="J173" s="47">
        <v>58386060.289999992</v>
      </c>
      <c r="K173" s="48">
        <v>5519536.21</v>
      </c>
    </row>
    <row r="174" spans="1:12" s="49" customFormat="1" x14ac:dyDescent="0.25">
      <c r="A174" s="49">
        <v>2018</v>
      </c>
      <c r="B174" s="46">
        <v>43330</v>
      </c>
      <c r="C174" s="46">
        <v>43336</v>
      </c>
      <c r="D174" s="49" t="s">
        <v>381</v>
      </c>
      <c r="E174" s="49" t="s">
        <v>17</v>
      </c>
      <c r="F174" s="49" t="s">
        <v>67</v>
      </c>
      <c r="G174" s="49" t="s">
        <v>382</v>
      </c>
      <c r="H174" s="49" t="s">
        <v>275</v>
      </c>
      <c r="I174" s="48">
        <v>64</v>
      </c>
      <c r="J174" s="47">
        <v>112258833.92</v>
      </c>
      <c r="K174" s="48">
        <v>9775116.1600000001</v>
      </c>
      <c r="L174" s="49" t="s">
        <v>88</v>
      </c>
    </row>
    <row r="175" spans="1:12" s="49" customFormat="1" x14ac:dyDescent="0.25">
      <c r="A175" s="49">
        <v>2018</v>
      </c>
      <c r="B175" s="46">
        <v>43364</v>
      </c>
      <c r="C175" s="46">
        <v>43416</v>
      </c>
      <c r="D175" s="49" t="s">
        <v>383</v>
      </c>
      <c r="E175" s="49" t="s">
        <v>17</v>
      </c>
      <c r="F175" s="49" t="s">
        <v>55</v>
      </c>
      <c r="G175" s="49" t="s">
        <v>384</v>
      </c>
      <c r="H175" s="49" t="s">
        <v>271</v>
      </c>
      <c r="I175" s="48">
        <v>16</v>
      </c>
      <c r="J175" s="47">
        <v>29711496.239999998</v>
      </c>
      <c r="K175" s="48">
        <v>2883394.88</v>
      </c>
    </row>
    <row r="176" spans="1:12" s="49" customFormat="1" x14ac:dyDescent="0.25">
      <c r="A176" s="49">
        <v>2018</v>
      </c>
      <c r="B176" s="46">
        <v>43130</v>
      </c>
      <c r="C176" s="50" t="s">
        <v>385</v>
      </c>
      <c r="D176" s="49" t="s">
        <v>386</v>
      </c>
      <c r="E176" s="49" t="s">
        <v>25</v>
      </c>
      <c r="F176" s="49" t="s">
        <v>387</v>
      </c>
      <c r="G176" s="49" t="s">
        <v>388</v>
      </c>
      <c r="H176" s="49" t="s">
        <v>275</v>
      </c>
      <c r="I176" s="48">
        <v>555</v>
      </c>
      <c r="J176" s="47">
        <v>1143269952.25</v>
      </c>
      <c r="K176" s="48">
        <v>116312637.5</v>
      </c>
    </row>
    <row r="177" spans="1:12" s="49" customFormat="1" x14ac:dyDescent="0.25">
      <c r="A177" s="49">
        <v>2018</v>
      </c>
      <c r="B177" s="46">
        <v>43322</v>
      </c>
      <c r="C177" s="46">
        <v>43346</v>
      </c>
      <c r="D177" s="49" t="s">
        <v>389</v>
      </c>
      <c r="E177" s="49" t="s">
        <v>17</v>
      </c>
      <c r="F177" s="49" t="s">
        <v>238</v>
      </c>
      <c r="G177" s="49" t="s">
        <v>390</v>
      </c>
      <c r="H177" s="49" t="s">
        <v>159</v>
      </c>
      <c r="I177" s="48">
        <v>94</v>
      </c>
      <c r="J177" s="47">
        <v>158429946.63</v>
      </c>
      <c r="K177" s="48">
        <v>15081294.959999999</v>
      </c>
    </row>
    <row r="178" spans="1:12" s="49" customFormat="1" x14ac:dyDescent="0.25">
      <c r="A178" s="49">
        <v>2018</v>
      </c>
      <c r="B178" s="46">
        <v>43290</v>
      </c>
      <c r="C178" s="46">
        <v>43308</v>
      </c>
      <c r="D178" s="49" t="s">
        <v>391</v>
      </c>
      <c r="E178" s="49" t="s">
        <v>17</v>
      </c>
      <c r="F178" s="49" t="s">
        <v>238</v>
      </c>
      <c r="G178" s="49" t="s">
        <v>390</v>
      </c>
      <c r="H178" s="49" t="s">
        <v>159</v>
      </c>
      <c r="I178" s="48">
        <v>72</v>
      </c>
      <c r="J178" s="47">
        <v>123760575.11</v>
      </c>
      <c r="K178" s="48">
        <v>11656854</v>
      </c>
    </row>
    <row r="179" spans="1:12" s="49" customFormat="1" x14ac:dyDescent="0.25">
      <c r="A179" s="49">
        <v>2018</v>
      </c>
      <c r="B179" s="46">
        <v>43090</v>
      </c>
      <c r="C179" s="46">
        <v>43119</v>
      </c>
      <c r="D179" s="49" t="s">
        <v>392</v>
      </c>
      <c r="E179" s="49" t="s">
        <v>17</v>
      </c>
      <c r="F179" s="49" t="s">
        <v>55</v>
      </c>
      <c r="G179" s="49" t="s">
        <v>393</v>
      </c>
      <c r="H179" s="49" t="s">
        <v>271</v>
      </c>
      <c r="I179" s="48">
        <v>298</v>
      </c>
      <c r="J179" s="47">
        <v>483139124</v>
      </c>
      <c r="K179" s="48">
        <v>50537175.859999999</v>
      </c>
    </row>
    <row r="180" spans="1:12" s="49" customFormat="1" x14ac:dyDescent="0.25">
      <c r="A180" s="49">
        <v>2018</v>
      </c>
      <c r="B180" s="46">
        <v>43173</v>
      </c>
      <c r="C180" s="46">
        <v>43179</v>
      </c>
      <c r="D180" s="49" t="s">
        <v>394</v>
      </c>
      <c r="E180" s="49" t="s">
        <v>22</v>
      </c>
      <c r="F180" s="49" t="s">
        <v>22</v>
      </c>
      <c r="G180" s="49" t="s">
        <v>395</v>
      </c>
      <c r="H180" s="49" t="s">
        <v>159</v>
      </c>
      <c r="I180" s="48">
        <v>16</v>
      </c>
      <c r="J180" s="47">
        <v>29871937.370000001</v>
      </c>
      <c r="K180" s="48">
        <v>3510308.26</v>
      </c>
    </row>
    <row r="181" spans="1:12" s="49" customFormat="1" x14ac:dyDescent="0.25">
      <c r="A181" s="49">
        <v>2018</v>
      </c>
      <c r="B181" s="46">
        <v>43124</v>
      </c>
      <c r="C181" s="46">
        <v>43125</v>
      </c>
      <c r="D181" s="49" t="s">
        <v>396</v>
      </c>
      <c r="E181" s="49" t="s">
        <v>17</v>
      </c>
      <c r="F181" s="49" t="s">
        <v>71</v>
      </c>
      <c r="G181" s="49" t="s">
        <v>397</v>
      </c>
      <c r="H181" s="49" t="s">
        <v>159</v>
      </c>
      <c r="I181" s="48">
        <v>24</v>
      </c>
      <c r="J181" s="47">
        <v>41209357.479999997</v>
      </c>
      <c r="K181" s="48">
        <v>4021103.96</v>
      </c>
    </row>
    <row r="182" spans="1:12" s="49" customFormat="1" x14ac:dyDescent="0.25">
      <c r="A182" s="49">
        <v>2018</v>
      </c>
      <c r="B182" s="46">
        <v>43124</v>
      </c>
      <c r="C182" s="46">
        <v>43136</v>
      </c>
      <c r="D182" s="49" t="s">
        <v>398</v>
      </c>
      <c r="E182" s="49" t="s">
        <v>11</v>
      </c>
      <c r="F182" s="49" t="s">
        <v>399</v>
      </c>
      <c r="G182" s="49" t="s">
        <v>400</v>
      </c>
      <c r="H182" s="49" t="s">
        <v>159</v>
      </c>
      <c r="I182" s="48">
        <v>51</v>
      </c>
      <c r="J182" s="47">
        <v>100321466.88</v>
      </c>
      <c r="K182" s="48">
        <v>73097220.359999999</v>
      </c>
    </row>
    <row r="183" spans="1:12" s="49" customFormat="1" x14ac:dyDescent="0.25">
      <c r="A183" s="49">
        <v>2018</v>
      </c>
      <c r="B183" s="46">
        <v>43252</v>
      </c>
      <c r="C183" s="46">
        <v>43349</v>
      </c>
      <c r="D183" s="49" t="s">
        <v>401</v>
      </c>
      <c r="E183" s="49" t="s">
        <v>25</v>
      </c>
      <c r="F183" s="49" t="s">
        <v>387</v>
      </c>
      <c r="G183" s="49" t="s">
        <v>402</v>
      </c>
      <c r="H183" s="49" t="s">
        <v>188</v>
      </c>
      <c r="I183" s="48">
        <v>64</v>
      </c>
      <c r="J183" s="47">
        <v>116411666.91</v>
      </c>
      <c r="K183" s="48">
        <v>12644418.300000001</v>
      </c>
    </row>
    <row r="184" spans="1:12" s="49" customFormat="1" x14ac:dyDescent="0.25">
      <c r="A184" s="49">
        <v>2018</v>
      </c>
      <c r="B184" s="46">
        <v>43322</v>
      </c>
      <c r="C184" s="46">
        <v>43332</v>
      </c>
      <c r="D184" s="49" t="s">
        <v>403</v>
      </c>
      <c r="E184" s="49" t="s">
        <v>25</v>
      </c>
      <c r="F184" s="49" t="s">
        <v>387</v>
      </c>
      <c r="G184" s="49" t="s">
        <v>402</v>
      </c>
      <c r="H184" s="49" t="s">
        <v>188</v>
      </c>
      <c r="I184" s="48">
        <v>192</v>
      </c>
      <c r="J184" s="47">
        <v>349930623.27999997</v>
      </c>
      <c r="K184" s="48">
        <v>38248581.800000004</v>
      </c>
    </row>
    <row r="185" spans="1:12" s="49" customFormat="1" x14ac:dyDescent="0.25">
      <c r="A185" s="49">
        <v>2018</v>
      </c>
      <c r="B185" s="46">
        <v>43203</v>
      </c>
      <c r="C185" s="46">
        <v>43223</v>
      </c>
      <c r="D185" s="49" t="s">
        <v>404</v>
      </c>
      <c r="E185" s="49" t="s">
        <v>27</v>
      </c>
      <c r="F185" s="49" t="s">
        <v>405</v>
      </c>
      <c r="G185" s="49" t="s">
        <v>406</v>
      </c>
      <c r="H185" s="49" t="s">
        <v>159</v>
      </c>
      <c r="I185" s="48">
        <v>104</v>
      </c>
      <c r="J185" s="47">
        <v>147746442.78</v>
      </c>
      <c r="K185" s="48">
        <v>14881304.16</v>
      </c>
    </row>
    <row r="186" spans="1:12" s="49" customFormat="1" x14ac:dyDescent="0.25">
      <c r="A186" s="49">
        <v>2018</v>
      </c>
      <c r="B186" s="46">
        <v>43116</v>
      </c>
      <c r="C186" s="46">
        <v>43123</v>
      </c>
      <c r="D186" s="49" t="s">
        <v>407</v>
      </c>
      <c r="E186" s="49" t="s">
        <v>17</v>
      </c>
      <c r="F186" s="49" t="s">
        <v>162</v>
      </c>
      <c r="G186" s="49" t="s">
        <v>152</v>
      </c>
      <c r="H186" s="49" t="s">
        <v>177</v>
      </c>
      <c r="I186" s="48">
        <v>120</v>
      </c>
      <c r="J186" s="47">
        <v>196768750.80000001</v>
      </c>
      <c r="K186" s="48">
        <v>18148580.399999999</v>
      </c>
    </row>
    <row r="187" spans="1:12" s="49" customFormat="1" x14ac:dyDescent="0.25">
      <c r="A187" s="49">
        <v>2018</v>
      </c>
      <c r="B187" s="46">
        <v>43182</v>
      </c>
      <c r="C187" s="46">
        <v>43194</v>
      </c>
      <c r="D187" s="49" t="s">
        <v>408</v>
      </c>
      <c r="E187" s="49" t="s">
        <v>19</v>
      </c>
      <c r="F187" s="49" t="s">
        <v>333</v>
      </c>
      <c r="G187" s="49" t="s">
        <v>409</v>
      </c>
      <c r="H187" s="49" t="s">
        <v>159</v>
      </c>
      <c r="I187" s="48">
        <v>176</v>
      </c>
      <c r="J187" s="47">
        <v>294001260.23000002</v>
      </c>
      <c r="K187" s="48">
        <v>30612212</v>
      </c>
    </row>
    <row r="188" spans="1:12" s="49" customFormat="1" x14ac:dyDescent="0.25">
      <c r="A188" s="49">
        <v>2018</v>
      </c>
      <c r="B188" s="46">
        <v>43369</v>
      </c>
      <c r="C188" s="46">
        <v>43410</v>
      </c>
      <c r="D188" s="49" t="s">
        <v>410</v>
      </c>
      <c r="E188" s="49" t="s">
        <v>17</v>
      </c>
      <c r="F188" s="49" t="s">
        <v>55</v>
      </c>
      <c r="G188" s="49" t="s">
        <v>411</v>
      </c>
      <c r="H188" s="49" t="s">
        <v>412</v>
      </c>
      <c r="I188" s="48">
        <v>48</v>
      </c>
      <c r="J188" s="47">
        <v>95358393.030000001</v>
      </c>
      <c r="K188" s="48">
        <v>9890825.8800000008</v>
      </c>
    </row>
    <row r="189" spans="1:12" s="49" customFormat="1" x14ac:dyDescent="0.25">
      <c r="A189" s="49">
        <v>2018</v>
      </c>
      <c r="B189" s="46">
        <v>43104</v>
      </c>
      <c r="C189" s="46">
        <v>43181</v>
      </c>
      <c r="D189" s="49" t="s">
        <v>413</v>
      </c>
      <c r="E189" s="49" t="s">
        <v>17</v>
      </c>
      <c r="F189" s="49" t="s">
        <v>162</v>
      </c>
      <c r="G189" s="49" t="s">
        <v>414</v>
      </c>
      <c r="H189" s="49" t="s">
        <v>415</v>
      </c>
      <c r="I189" s="48">
        <v>1148</v>
      </c>
      <c r="J189" s="47">
        <v>1865224580.4100003</v>
      </c>
      <c r="K189" s="48">
        <v>190033067.28</v>
      </c>
      <c r="L189" s="49" t="s">
        <v>88</v>
      </c>
    </row>
    <row r="190" spans="1:12" s="49" customFormat="1" x14ac:dyDescent="0.25">
      <c r="A190" s="49">
        <v>2018</v>
      </c>
      <c r="B190" s="46">
        <v>43252</v>
      </c>
      <c r="C190" s="46">
        <v>43318</v>
      </c>
      <c r="D190" s="49" t="s">
        <v>416</v>
      </c>
      <c r="E190" s="49" t="s">
        <v>17</v>
      </c>
      <c r="F190" s="49" t="s">
        <v>55</v>
      </c>
      <c r="G190" s="49" t="s">
        <v>417</v>
      </c>
      <c r="H190" s="49" t="s">
        <v>360</v>
      </c>
      <c r="I190" s="48">
        <v>72</v>
      </c>
      <c r="J190" s="47">
        <v>117082544.30999999</v>
      </c>
      <c r="K190" s="48">
        <v>11903440.08</v>
      </c>
    </row>
    <row r="191" spans="1:12" s="49" customFormat="1" x14ac:dyDescent="0.25">
      <c r="A191" s="49">
        <v>2018</v>
      </c>
      <c r="B191" s="46">
        <v>43234</v>
      </c>
      <c r="C191" s="46">
        <v>43257</v>
      </c>
      <c r="D191" s="49" t="s">
        <v>418</v>
      </c>
      <c r="E191" s="49" t="s">
        <v>17</v>
      </c>
      <c r="F191" s="49" t="s">
        <v>55</v>
      </c>
      <c r="G191" s="49" t="s">
        <v>419</v>
      </c>
      <c r="H191" s="49" t="s">
        <v>271</v>
      </c>
      <c r="I191" s="48">
        <v>32</v>
      </c>
      <c r="J191" s="47">
        <v>68839689.430000007</v>
      </c>
      <c r="K191" s="48">
        <v>5629047.2000000002</v>
      </c>
    </row>
    <row r="192" spans="1:12" s="49" customFormat="1" x14ac:dyDescent="0.25">
      <c r="A192" s="49">
        <v>2018</v>
      </c>
      <c r="B192" s="46">
        <v>43152</v>
      </c>
      <c r="C192" s="46">
        <v>43185</v>
      </c>
      <c r="D192" s="49" t="s">
        <v>420</v>
      </c>
      <c r="E192" s="49" t="s">
        <v>19</v>
      </c>
      <c r="F192" s="49" t="s">
        <v>421</v>
      </c>
      <c r="G192" s="49" t="s">
        <v>422</v>
      </c>
      <c r="H192" s="49" t="s">
        <v>423</v>
      </c>
      <c r="I192" s="48">
        <v>296</v>
      </c>
      <c r="J192" s="47">
        <v>549045630.77999997</v>
      </c>
      <c r="K192" s="48">
        <v>53066634.159999996</v>
      </c>
    </row>
    <row r="193" spans="1:12" s="49" customFormat="1" x14ac:dyDescent="0.25">
      <c r="A193" s="49">
        <v>2018</v>
      </c>
      <c r="B193" s="46">
        <v>43306</v>
      </c>
      <c r="C193" s="46">
        <v>43326</v>
      </c>
      <c r="D193" s="49" t="s">
        <v>424</v>
      </c>
      <c r="E193" s="49" t="s">
        <v>21</v>
      </c>
      <c r="F193" s="49" t="s">
        <v>425</v>
      </c>
      <c r="G193" s="49" t="s">
        <v>426</v>
      </c>
      <c r="H193" s="49" t="s">
        <v>275</v>
      </c>
      <c r="I193" s="48">
        <v>56</v>
      </c>
      <c r="J193" s="47">
        <v>109742890.95</v>
      </c>
      <c r="K193" s="48">
        <v>8196402.4799999995</v>
      </c>
    </row>
    <row r="194" spans="1:12" s="49" customFormat="1" x14ac:dyDescent="0.25">
      <c r="A194" s="49">
        <v>2018</v>
      </c>
      <c r="B194" s="46">
        <v>43179</v>
      </c>
      <c r="C194" s="46">
        <v>43186</v>
      </c>
      <c r="D194" s="49" t="s">
        <v>427</v>
      </c>
      <c r="E194" s="49" t="s">
        <v>19</v>
      </c>
      <c r="F194" s="49" t="s">
        <v>19</v>
      </c>
      <c r="G194" s="49" t="s">
        <v>428</v>
      </c>
      <c r="H194" s="49" t="s">
        <v>275</v>
      </c>
      <c r="I194" s="48">
        <v>64</v>
      </c>
      <c r="J194" s="47">
        <v>141957468.31999999</v>
      </c>
      <c r="K194" s="48">
        <v>12944129.76</v>
      </c>
    </row>
    <row r="195" spans="1:12" s="49" customFormat="1" x14ac:dyDescent="0.25">
      <c r="A195" s="49">
        <v>2018</v>
      </c>
      <c r="B195" s="46">
        <v>43182</v>
      </c>
      <c r="C195" s="46">
        <v>43185</v>
      </c>
      <c r="D195" s="49" t="s">
        <v>429</v>
      </c>
      <c r="E195" s="49" t="s">
        <v>11</v>
      </c>
      <c r="F195" s="49" t="s">
        <v>399</v>
      </c>
      <c r="G195" s="49" t="s">
        <v>430</v>
      </c>
      <c r="H195" s="49" t="s">
        <v>188</v>
      </c>
      <c r="I195" s="48">
        <v>80</v>
      </c>
      <c r="J195" s="47">
        <v>72689912.040000007</v>
      </c>
      <c r="K195" s="48">
        <v>8486384.2400000002</v>
      </c>
    </row>
    <row r="196" spans="1:12" s="49" customFormat="1" x14ac:dyDescent="0.25">
      <c r="A196" s="49">
        <v>2018</v>
      </c>
      <c r="B196" s="46">
        <v>43157</v>
      </c>
      <c r="C196" s="46">
        <v>43159</v>
      </c>
      <c r="D196" s="49" t="s">
        <v>431</v>
      </c>
      <c r="E196" s="49" t="s">
        <v>19</v>
      </c>
      <c r="F196" s="49" t="s">
        <v>19</v>
      </c>
      <c r="G196" s="49" t="s">
        <v>432</v>
      </c>
      <c r="H196" s="49" t="s">
        <v>188</v>
      </c>
      <c r="I196" s="48">
        <v>40</v>
      </c>
      <c r="J196" s="47">
        <v>53773007.159999996</v>
      </c>
      <c r="K196" s="48">
        <v>7298741.2800000003</v>
      </c>
    </row>
    <row r="197" spans="1:12" s="49" customFormat="1" x14ac:dyDescent="0.25">
      <c r="A197" s="49">
        <v>2018</v>
      </c>
      <c r="B197" s="46">
        <v>43202</v>
      </c>
      <c r="C197" s="46">
        <v>43294</v>
      </c>
      <c r="D197" s="49" t="s">
        <v>433</v>
      </c>
      <c r="E197" s="49" t="s">
        <v>18</v>
      </c>
      <c r="F197" s="49" t="s">
        <v>147</v>
      </c>
      <c r="G197" s="49" t="s">
        <v>434</v>
      </c>
      <c r="H197" s="49" t="s">
        <v>192</v>
      </c>
      <c r="I197" s="48">
        <v>420</v>
      </c>
      <c r="J197" s="47">
        <v>533274821.39999998</v>
      </c>
      <c r="K197" s="48">
        <v>56905834.560000002</v>
      </c>
    </row>
    <row r="198" spans="1:12" s="49" customFormat="1" x14ac:dyDescent="0.25">
      <c r="A198" s="49">
        <v>2018</v>
      </c>
      <c r="B198" s="46">
        <v>43166</v>
      </c>
      <c r="C198" s="46">
        <v>43174</v>
      </c>
      <c r="D198" s="49" t="s">
        <v>435</v>
      </c>
      <c r="E198" s="49" t="s">
        <v>12</v>
      </c>
      <c r="F198" s="49" t="s">
        <v>207</v>
      </c>
      <c r="G198" s="49" t="s">
        <v>436</v>
      </c>
      <c r="H198" s="49" t="s">
        <v>159</v>
      </c>
      <c r="I198" s="48">
        <v>114</v>
      </c>
      <c r="J198" s="47">
        <v>226690868.46000001</v>
      </c>
      <c r="K198" s="48">
        <v>24919537.02</v>
      </c>
    </row>
    <row r="199" spans="1:12" s="49" customFormat="1" x14ac:dyDescent="0.25">
      <c r="A199" s="49">
        <v>2018</v>
      </c>
      <c r="B199" s="46">
        <v>43058</v>
      </c>
      <c r="C199" s="46">
        <v>43130</v>
      </c>
      <c r="D199" s="49" t="s">
        <v>437</v>
      </c>
      <c r="E199" s="49" t="s">
        <v>17</v>
      </c>
      <c r="F199" s="49" t="s">
        <v>55</v>
      </c>
      <c r="G199" s="49" t="s">
        <v>37</v>
      </c>
      <c r="H199" s="49" t="s">
        <v>360</v>
      </c>
      <c r="I199" s="48">
        <v>144</v>
      </c>
      <c r="J199" s="47">
        <v>252528563.03999999</v>
      </c>
      <c r="K199" s="48">
        <v>51169690.240000002</v>
      </c>
    </row>
    <row r="200" spans="1:12" s="49" customFormat="1" x14ac:dyDescent="0.25">
      <c r="A200" s="49">
        <v>2018</v>
      </c>
      <c r="B200" s="46">
        <v>43306</v>
      </c>
      <c r="C200" s="46">
        <v>43342</v>
      </c>
      <c r="D200" s="49" t="s">
        <v>438</v>
      </c>
      <c r="E200" s="49" t="s">
        <v>30</v>
      </c>
      <c r="F200" s="49" t="s">
        <v>439</v>
      </c>
      <c r="G200" s="49" t="s">
        <v>440</v>
      </c>
      <c r="H200" s="49" t="s">
        <v>159</v>
      </c>
      <c r="I200" s="48">
        <v>48</v>
      </c>
      <c r="J200" s="47">
        <v>68034623.609999999</v>
      </c>
      <c r="K200" s="48">
        <v>6674068.8000000007</v>
      </c>
    </row>
    <row r="201" spans="1:12" s="49" customFormat="1" x14ac:dyDescent="0.25">
      <c r="A201" s="49">
        <v>2018</v>
      </c>
      <c r="B201" s="46">
        <v>43303</v>
      </c>
      <c r="C201" s="46">
        <v>43341</v>
      </c>
      <c r="D201" s="49" t="s">
        <v>441</v>
      </c>
      <c r="E201" s="49" t="s">
        <v>19</v>
      </c>
      <c r="F201" s="49" t="s">
        <v>19</v>
      </c>
      <c r="G201" s="49" t="s">
        <v>442</v>
      </c>
      <c r="H201" s="49" t="s">
        <v>275</v>
      </c>
      <c r="I201" s="48">
        <v>20</v>
      </c>
      <c r="J201" s="47">
        <v>35613285.739999995</v>
      </c>
      <c r="K201" s="48">
        <v>3473164.6</v>
      </c>
    </row>
    <row r="202" spans="1:12" s="49" customFormat="1" x14ac:dyDescent="0.25">
      <c r="A202" s="49">
        <v>2018</v>
      </c>
      <c r="B202" s="46">
        <v>43343</v>
      </c>
      <c r="C202" s="46">
        <v>43389</v>
      </c>
      <c r="D202" s="49" t="s">
        <v>443</v>
      </c>
      <c r="E202" s="49" t="s">
        <v>17</v>
      </c>
      <c r="F202" s="49" t="s">
        <v>55</v>
      </c>
      <c r="G202" s="49" t="s">
        <v>444</v>
      </c>
      <c r="H202" s="49" t="s">
        <v>271</v>
      </c>
      <c r="I202" s="48">
        <v>68</v>
      </c>
      <c r="J202" s="47">
        <v>141094663.28999999</v>
      </c>
      <c r="K202" s="48">
        <v>10122470.039999999</v>
      </c>
    </row>
    <row r="203" spans="1:12" s="49" customFormat="1" x14ac:dyDescent="0.25">
      <c r="A203" s="49">
        <v>2018</v>
      </c>
      <c r="B203" s="46">
        <v>43138</v>
      </c>
      <c r="C203" s="46">
        <v>43157</v>
      </c>
      <c r="D203" s="49" t="s">
        <v>445</v>
      </c>
      <c r="E203" s="49" t="s">
        <v>18</v>
      </c>
      <c r="F203" s="49" t="s">
        <v>446</v>
      </c>
      <c r="G203" s="49" t="s">
        <v>447</v>
      </c>
      <c r="H203" s="49" t="s">
        <v>159</v>
      </c>
      <c r="I203" s="48">
        <v>96</v>
      </c>
      <c r="J203" s="47">
        <v>93044460.599999994</v>
      </c>
      <c r="K203" s="48">
        <v>10645980.119999999</v>
      </c>
      <c r="L203" s="49" t="s">
        <v>88</v>
      </c>
    </row>
    <row r="204" spans="1:12" s="49" customFormat="1" x14ac:dyDescent="0.25">
      <c r="A204" s="49">
        <v>2018</v>
      </c>
      <c r="B204" s="46">
        <v>43416</v>
      </c>
      <c r="C204" s="46">
        <v>43142</v>
      </c>
      <c r="D204" s="49" t="s">
        <v>448</v>
      </c>
      <c r="E204" s="49" t="s">
        <v>21</v>
      </c>
      <c r="F204" s="49" t="s">
        <v>85</v>
      </c>
      <c r="G204" s="49" t="s">
        <v>449</v>
      </c>
      <c r="H204" s="49" t="s">
        <v>192</v>
      </c>
      <c r="I204" s="48">
        <v>256</v>
      </c>
      <c r="J204" s="47">
        <v>456661078</v>
      </c>
      <c r="K204" s="48">
        <v>47994225.920000002</v>
      </c>
    </row>
    <row r="205" spans="1:12" s="49" customFormat="1" x14ac:dyDescent="0.25">
      <c r="A205" s="49">
        <v>2018</v>
      </c>
      <c r="B205" s="46">
        <v>43196</v>
      </c>
      <c r="C205" s="46">
        <v>43234</v>
      </c>
      <c r="D205" s="49" t="s">
        <v>450</v>
      </c>
      <c r="E205" s="49" t="s">
        <v>17</v>
      </c>
      <c r="F205" s="49" t="s">
        <v>162</v>
      </c>
      <c r="G205" s="49" t="s">
        <v>40</v>
      </c>
      <c r="H205" s="49" t="s">
        <v>177</v>
      </c>
      <c r="I205" s="48">
        <v>496</v>
      </c>
      <c r="J205" s="47">
        <v>1063564327</v>
      </c>
      <c r="K205" s="48">
        <v>97910011.879999995</v>
      </c>
    </row>
    <row r="206" spans="1:12" s="49" customFormat="1" x14ac:dyDescent="0.25">
      <c r="A206" s="49">
        <v>2018</v>
      </c>
      <c r="B206" s="46">
        <v>43354</v>
      </c>
      <c r="C206" s="46">
        <v>43381</v>
      </c>
      <c r="D206" s="49" t="s">
        <v>451</v>
      </c>
      <c r="E206" s="49" t="s">
        <v>17</v>
      </c>
      <c r="F206" s="49" t="s">
        <v>162</v>
      </c>
      <c r="G206" s="49" t="s">
        <v>452</v>
      </c>
      <c r="H206" s="49" t="s">
        <v>159</v>
      </c>
      <c r="I206" s="48">
        <v>264</v>
      </c>
      <c r="J206" s="47">
        <v>584480542.09000003</v>
      </c>
      <c r="K206" s="48">
        <v>56837561.600000001</v>
      </c>
      <c r="L206" s="49" t="s">
        <v>88</v>
      </c>
    </row>
    <row r="207" spans="1:12" s="49" customFormat="1" x14ac:dyDescent="0.25">
      <c r="A207" s="49">
        <v>2018</v>
      </c>
      <c r="B207" s="46">
        <v>43182</v>
      </c>
      <c r="C207" s="46">
        <v>43186</v>
      </c>
      <c r="D207" s="49" t="s">
        <v>453</v>
      </c>
      <c r="E207" s="49" t="s">
        <v>17</v>
      </c>
      <c r="F207" s="49" t="s">
        <v>162</v>
      </c>
      <c r="G207" s="49" t="s">
        <v>454</v>
      </c>
      <c r="H207" s="49" t="s">
        <v>159</v>
      </c>
      <c r="I207" s="48">
        <v>32</v>
      </c>
      <c r="J207" s="47">
        <v>56497708.25999999</v>
      </c>
      <c r="K207" s="48">
        <v>5285820.71</v>
      </c>
    </row>
    <row r="208" spans="1:12" s="49" customFormat="1" x14ac:dyDescent="0.25">
      <c r="A208" s="49">
        <v>2018</v>
      </c>
      <c r="B208" s="46">
        <v>43266</v>
      </c>
      <c r="C208" s="46">
        <v>43347</v>
      </c>
      <c r="D208" s="49" t="s">
        <v>455</v>
      </c>
      <c r="E208" s="49" t="s">
        <v>17</v>
      </c>
      <c r="F208" s="49" t="s">
        <v>162</v>
      </c>
      <c r="G208" s="49" t="s">
        <v>456</v>
      </c>
      <c r="H208" s="49" t="s">
        <v>275</v>
      </c>
      <c r="I208" s="48">
        <v>304</v>
      </c>
      <c r="J208" s="47">
        <v>455459342.13999999</v>
      </c>
      <c r="K208" s="48">
        <v>44438759.519999996</v>
      </c>
      <c r="L208" s="49" t="s">
        <v>88</v>
      </c>
    </row>
    <row r="209" spans="1:12" s="49" customFormat="1" x14ac:dyDescent="0.25">
      <c r="A209" s="49">
        <v>2018</v>
      </c>
      <c r="B209" s="46">
        <v>43263</v>
      </c>
      <c r="C209" s="46">
        <v>43433</v>
      </c>
      <c r="D209" s="49" t="s">
        <v>457</v>
      </c>
      <c r="E209" s="49" t="s">
        <v>17</v>
      </c>
      <c r="F209" s="49" t="s">
        <v>162</v>
      </c>
      <c r="G209" s="49" t="s">
        <v>458</v>
      </c>
      <c r="H209" s="49" t="s">
        <v>188</v>
      </c>
      <c r="I209" s="48">
        <v>280</v>
      </c>
      <c r="J209" s="47">
        <v>412170522.15167505</v>
      </c>
      <c r="K209" s="48">
        <v>47659143.520000003</v>
      </c>
    </row>
    <row r="210" spans="1:12" s="49" customFormat="1" x14ac:dyDescent="0.25">
      <c r="A210" s="49">
        <v>2019</v>
      </c>
      <c r="B210" s="46">
        <v>43692</v>
      </c>
      <c r="C210" s="46">
        <v>43760</v>
      </c>
      <c r="D210" s="49" t="s">
        <v>459</v>
      </c>
      <c r="E210" s="49" t="s">
        <v>18</v>
      </c>
      <c r="F210" s="49" t="s">
        <v>147</v>
      </c>
      <c r="G210" s="49" t="s">
        <v>460</v>
      </c>
      <c r="H210" s="49" t="s">
        <v>177</v>
      </c>
      <c r="I210" s="48">
        <v>360</v>
      </c>
      <c r="J210" s="47">
        <v>594833272.79999995</v>
      </c>
      <c r="K210" s="48">
        <v>66328670.159999996</v>
      </c>
    </row>
    <row r="211" spans="1:12" s="49" customFormat="1" x14ac:dyDescent="0.25">
      <c r="A211" s="49">
        <v>2019</v>
      </c>
      <c r="B211" s="46">
        <v>43063</v>
      </c>
      <c r="C211" s="46">
        <v>43572</v>
      </c>
      <c r="D211" s="49" t="s">
        <v>461</v>
      </c>
      <c r="E211" s="49" t="s">
        <v>18</v>
      </c>
      <c r="F211" s="49" t="s">
        <v>147</v>
      </c>
      <c r="G211" s="49" t="s">
        <v>41</v>
      </c>
      <c r="H211" s="49" t="s">
        <v>462</v>
      </c>
      <c r="I211" s="48">
        <v>1875</v>
      </c>
      <c r="J211" s="47">
        <v>2711878318.79</v>
      </c>
      <c r="K211" s="48">
        <v>216658323.03</v>
      </c>
    </row>
    <row r="212" spans="1:12" s="49" customFormat="1" x14ac:dyDescent="0.25">
      <c r="A212" s="49">
        <v>2019</v>
      </c>
      <c r="B212" s="46">
        <v>43668</v>
      </c>
      <c r="C212" s="46">
        <v>43677</v>
      </c>
      <c r="D212" s="49" t="s">
        <v>463</v>
      </c>
      <c r="E212" s="49" t="s">
        <v>17</v>
      </c>
      <c r="F212" s="49" t="s">
        <v>162</v>
      </c>
      <c r="G212" s="49" t="s">
        <v>34</v>
      </c>
      <c r="H212" s="49" t="s">
        <v>143</v>
      </c>
      <c r="I212" s="48">
        <v>1232</v>
      </c>
      <c r="J212" s="47">
        <v>2144922452.8200002</v>
      </c>
      <c r="K212" s="48">
        <v>220443651.59999999</v>
      </c>
    </row>
    <row r="213" spans="1:12" s="49" customFormat="1" x14ac:dyDescent="0.25">
      <c r="A213" s="49">
        <v>2019</v>
      </c>
      <c r="B213" s="46">
        <v>43649</v>
      </c>
      <c r="C213" s="46">
        <v>43755</v>
      </c>
      <c r="D213" s="49" t="s">
        <v>464</v>
      </c>
      <c r="E213" s="49" t="s">
        <v>17</v>
      </c>
      <c r="F213" s="49" t="s">
        <v>10</v>
      </c>
      <c r="G213" s="49" t="s">
        <v>465</v>
      </c>
      <c r="H213" s="49" t="s">
        <v>159</v>
      </c>
      <c r="I213" s="48">
        <v>12</v>
      </c>
      <c r="J213" s="47">
        <v>31482564.989999998</v>
      </c>
      <c r="K213" s="48">
        <v>2041399.25</v>
      </c>
      <c r="L213" s="49" t="s">
        <v>88</v>
      </c>
    </row>
    <row r="214" spans="1:12" s="49" customFormat="1" x14ac:dyDescent="0.25">
      <c r="A214" s="49">
        <v>2019</v>
      </c>
      <c r="B214" s="46">
        <v>43451</v>
      </c>
      <c r="C214" s="46">
        <v>43481</v>
      </c>
      <c r="D214" s="49" t="s">
        <v>466</v>
      </c>
      <c r="E214" s="49" t="s">
        <v>17</v>
      </c>
      <c r="F214" s="49" t="s">
        <v>162</v>
      </c>
      <c r="G214" s="49" t="s">
        <v>34</v>
      </c>
      <c r="H214" s="49" t="s">
        <v>143</v>
      </c>
      <c r="I214" s="48">
        <v>752</v>
      </c>
      <c r="J214" s="47">
        <v>1169604036.0799999</v>
      </c>
      <c r="K214" s="48">
        <v>123683779.36</v>
      </c>
      <c r="L214" s="49" t="s">
        <v>88</v>
      </c>
    </row>
    <row r="215" spans="1:12" s="49" customFormat="1" x14ac:dyDescent="0.25">
      <c r="A215" s="49">
        <v>2019</v>
      </c>
      <c r="B215" s="46">
        <v>43553</v>
      </c>
      <c r="C215" s="46">
        <v>43571</v>
      </c>
      <c r="D215" s="49" t="s">
        <v>467</v>
      </c>
      <c r="E215" s="49" t="s">
        <v>17</v>
      </c>
      <c r="F215" s="49" t="s">
        <v>71</v>
      </c>
      <c r="G215" s="49" t="s">
        <v>468</v>
      </c>
      <c r="H215" s="49" t="s">
        <v>159</v>
      </c>
      <c r="I215" s="48">
        <v>56</v>
      </c>
      <c r="J215" s="47">
        <v>106206603.33999999</v>
      </c>
      <c r="K215" s="48">
        <v>11419150.67</v>
      </c>
    </row>
    <row r="216" spans="1:12" s="49" customFormat="1" x14ac:dyDescent="0.25">
      <c r="A216" s="49">
        <v>2019</v>
      </c>
      <c r="B216" s="46">
        <v>43560</v>
      </c>
      <c r="C216" s="46">
        <v>43615</v>
      </c>
      <c r="D216" s="49" t="s">
        <v>469</v>
      </c>
      <c r="E216" s="49" t="s">
        <v>17</v>
      </c>
      <c r="F216" s="49" t="s">
        <v>55</v>
      </c>
      <c r="G216" s="49" t="s">
        <v>470</v>
      </c>
      <c r="H216" s="49" t="s">
        <v>188</v>
      </c>
      <c r="I216" s="48">
        <v>64</v>
      </c>
      <c r="J216" s="47">
        <v>123501135.52</v>
      </c>
      <c r="K216" s="48">
        <v>11850676.48</v>
      </c>
    </row>
    <row r="217" spans="1:12" s="49" customFormat="1" x14ac:dyDescent="0.25">
      <c r="A217" s="49">
        <v>2019</v>
      </c>
      <c r="B217" s="46">
        <v>43739</v>
      </c>
      <c r="C217" s="46">
        <v>43768</v>
      </c>
      <c r="D217" s="49" t="s">
        <v>471</v>
      </c>
      <c r="E217" s="49" t="s">
        <v>17</v>
      </c>
      <c r="F217" s="49" t="s">
        <v>55</v>
      </c>
      <c r="G217" s="49" t="s">
        <v>472</v>
      </c>
      <c r="H217" s="49" t="s">
        <v>188</v>
      </c>
      <c r="I217" s="48">
        <v>48</v>
      </c>
      <c r="J217" s="47">
        <v>110041530.38</v>
      </c>
      <c r="K217" s="48">
        <v>11270408.880000001</v>
      </c>
    </row>
    <row r="218" spans="1:12" s="49" customFormat="1" x14ac:dyDescent="0.25">
      <c r="A218" s="49">
        <v>2019</v>
      </c>
      <c r="B218" s="46">
        <v>43648</v>
      </c>
      <c r="C218" s="46">
        <v>43752</v>
      </c>
      <c r="D218" s="49" t="s">
        <v>473</v>
      </c>
      <c r="E218" s="49" t="s">
        <v>21</v>
      </c>
      <c r="F218" s="49" t="s">
        <v>85</v>
      </c>
      <c r="G218" s="49" t="s">
        <v>474</v>
      </c>
      <c r="I218" s="48">
        <v>32</v>
      </c>
      <c r="J218" s="47">
        <v>79918256.989999995</v>
      </c>
      <c r="K218" s="48">
        <v>8189512.2999999998</v>
      </c>
    </row>
    <row r="219" spans="1:12" s="49" customFormat="1" x14ac:dyDescent="0.25">
      <c r="A219" s="49">
        <v>2019</v>
      </c>
      <c r="B219" s="46">
        <v>43480</v>
      </c>
      <c r="C219" s="46">
        <v>43592</v>
      </c>
      <c r="D219" s="49" t="s">
        <v>475</v>
      </c>
      <c r="E219" s="49" t="s">
        <v>19</v>
      </c>
      <c r="F219" s="49" t="s">
        <v>19</v>
      </c>
      <c r="G219" s="49" t="s">
        <v>37</v>
      </c>
      <c r="H219" s="49" t="s">
        <v>177</v>
      </c>
      <c r="I219" s="48">
        <v>102</v>
      </c>
      <c r="J219" s="47">
        <v>167409600.08000001</v>
      </c>
      <c r="K219" s="48">
        <v>17555937.059999999</v>
      </c>
    </row>
    <row r="220" spans="1:12" s="49" customFormat="1" x14ac:dyDescent="0.25">
      <c r="A220" s="49">
        <v>2019</v>
      </c>
      <c r="B220" s="46">
        <v>43480</v>
      </c>
      <c r="C220" s="46">
        <v>43592</v>
      </c>
      <c r="D220" s="49" t="s">
        <v>476</v>
      </c>
      <c r="E220" s="49" t="s">
        <v>19</v>
      </c>
      <c r="F220" s="49" t="s">
        <v>19</v>
      </c>
      <c r="G220" s="49" t="s">
        <v>37</v>
      </c>
      <c r="H220" s="49" t="s">
        <v>177</v>
      </c>
      <c r="I220" s="48">
        <v>136</v>
      </c>
      <c r="J220" s="47">
        <v>143374067.91999999</v>
      </c>
      <c r="K220" s="48">
        <v>16005022.4</v>
      </c>
    </row>
    <row r="221" spans="1:12" s="49" customFormat="1" x14ac:dyDescent="0.25">
      <c r="A221" s="49">
        <v>2019</v>
      </c>
      <c r="B221" s="46">
        <v>43587</v>
      </c>
      <c r="C221" s="46">
        <v>43627</v>
      </c>
      <c r="D221" s="49" t="s">
        <v>477</v>
      </c>
      <c r="E221" s="49" t="s">
        <v>17</v>
      </c>
      <c r="F221" s="49" t="s">
        <v>71</v>
      </c>
      <c r="G221" s="49" t="s">
        <v>366</v>
      </c>
      <c r="H221" s="49" t="s">
        <v>188</v>
      </c>
      <c r="I221" s="48">
        <v>36</v>
      </c>
      <c r="J221" s="47">
        <v>67666331.149999991</v>
      </c>
      <c r="K221" s="48">
        <v>7330811.4800000004</v>
      </c>
    </row>
    <row r="222" spans="1:12" s="49" customFormat="1" x14ac:dyDescent="0.25">
      <c r="A222" s="49">
        <v>2019</v>
      </c>
      <c r="B222" s="46">
        <v>43672</v>
      </c>
      <c r="C222" s="46">
        <v>43714</v>
      </c>
      <c r="D222" s="49" t="s">
        <v>478</v>
      </c>
      <c r="E222" s="49" t="s">
        <v>17</v>
      </c>
      <c r="F222" s="49" t="s">
        <v>55</v>
      </c>
      <c r="G222" s="49" t="s">
        <v>479</v>
      </c>
      <c r="H222" s="49" t="s">
        <v>275</v>
      </c>
      <c r="I222" s="48">
        <v>224</v>
      </c>
      <c r="J222" s="47">
        <v>507656764.04000002</v>
      </c>
      <c r="K222" s="48">
        <v>47178410.640000001</v>
      </c>
    </row>
    <row r="223" spans="1:12" s="49" customFormat="1" x14ac:dyDescent="0.25">
      <c r="A223" s="49">
        <v>2019</v>
      </c>
      <c r="B223" s="46">
        <v>43657</v>
      </c>
      <c r="C223" s="46">
        <v>43668</v>
      </c>
      <c r="D223" s="49" t="s">
        <v>480</v>
      </c>
      <c r="E223" s="49" t="s">
        <v>17</v>
      </c>
      <c r="F223" s="49" t="s">
        <v>55</v>
      </c>
      <c r="G223" s="49" t="s">
        <v>138</v>
      </c>
      <c r="H223" s="49" t="s">
        <v>188</v>
      </c>
      <c r="I223" s="48">
        <v>32</v>
      </c>
      <c r="J223" s="47">
        <v>75326058.829999998</v>
      </c>
      <c r="K223" s="48">
        <v>7354612.0800000001</v>
      </c>
      <c r="L223" s="49" t="s">
        <v>88</v>
      </c>
    </row>
    <row r="224" spans="1:12" s="49" customFormat="1" x14ac:dyDescent="0.25">
      <c r="A224" s="49">
        <v>2019</v>
      </c>
      <c r="B224" s="46">
        <v>43761</v>
      </c>
      <c r="C224" s="46">
        <v>43782</v>
      </c>
      <c r="D224" s="49" t="s">
        <v>481</v>
      </c>
      <c r="E224" s="49" t="s">
        <v>17</v>
      </c>
      <c r="F224" s="49" t="s">
        <v>55</v>
      </c>
      <c r="G224" s="49" t="s">
        <v>482</v>
      </c>
      <c r="H224" s="49" t="s">
        <v>177</v>
      </c>
      <c r="I224" s="48">
        <v>32</v>
      </c>
      <c r="J224" s="47">
        <v>73742670.719999999</v>
      </c>
      <c r="K224" s="48">
        <v>7396659.7599999998</v>
      </c>
    </row>
    <row r="225" spans="1:12" s="49" customFormat="1" x14ac:dyDescent="0.25">
      <c r="A225" s="49">
        <v>2019</v>
      </c>
      <c r="B225" s="46">
        <v>43601</v>
      </c>
      <c r="C225" s="46">
        <v>43643</v>
      </c>
      <c r="D225" s="49" t="s">
        <v>483</v>
      </c>
      <c r="E225" s="49" t="s">
        <v>17</v>
      </c>
      <c r="F225" s="49" t="s">
        <v>238</v>
      </c>
      <c r="G225" s="49" t="s">
        <v>34</v>
      </c>
      <c r="H225" s="49" t="s">
        <v>143</v>
      </c>
      <c r="I225" s="48">
        <v>2008</v>
      </c>
      <c r="J225" s="47">
        <v>2910658225.0199995</v>
      </c>
      <c r="K225" s="48">
        <v>283624605.12</v>
      </c>
      <c r="L225" s="49" t="s">
        <v>88</v>
      </c>
    </row>
    <row r="226" spans="1:12" s="49" customFormat="1" x14ac:dyDescent="0.25">
      <c r="A226" s="49">
        <v>2019</v>
      </c>
      <c r="B226" s="46">
        <v>43480</v>
      </c>
      <c r="C226" s="46">
        <v>43560</v>
      </c>
      <c r="D226" s="49" t="s">
        <v>484</v>
      </c>
      <c r="E226" s="49" t="s">
        <v>8</v>
      </c>
      <c r="F226" s="49" t="s">
        <v>8</v>
      </c>
      <c r="G226" s="49" t="s">
        <v>485</v>
      </c>
      <c r="H226" s="49" t="s">
        <v>275</v>
      </c>
      <c r="I226" s="48">
        <v>108</v>
      </c>
      <c r="J226" s="47">
        <v>188792313.12</v>
      </c>
      <c r="K226" s="48">
        <v>19479472.920000002</v>
      </c>
    </row>
    <row r="227" spans="1:12" s="49" customFormat="1" x14ac:dyDescent="0.25">
      <c r="A227" s="49">
        <v>2019</v>
      </c>
      <c r="B227" s="46">
        <v>43679</v>
      </c>
      <c r="C227" s="46">
        <v>43739</v>
      </c>
      <c r="D227" s="49" t="s">
        <v>486</v>
      </c>
      <c r="E227" s="49" t="s">
        <v>17</v>
      </c>
      <c r="F227" s="49" t="s">
        <v>162</v>
      </c>
      <c r="G227" s="49" t="s">
        <v>487</v>
      </c>
      <c r="H227" s="49" t="s">
        <v>177</v>
      </c>
      <c r="I227" s="48">
        <v>816</v>
      </c>
      <c r="J227" s="47">
        <v>1122279956.3499999</v>
      </c>
      <c r="K227" s="48">
        <v>126228774</v>
      </c>
    </row>
    <row r="228" spans="1:12" s="49" customFormat="1" x14ac:dyDescent="0.25">
      <c r="A228" s="49">
        <v>2019</v>
      </c>
      <c r="B228" s="46">
        <v>43417</v>
      </c>
      <c r="C228" s="46">
        <v>43522</v>
      </c>
      <c r="D228" s="49" t="s">
        <v>488</v>
      </c>
      <c r="E228" s="49" t="s">
        <v>19</v>
      </c>
      <c r="F228" s="49" t="s">
        <v>19</v>
      </c>
      <c r="G228" s="49" t="s">
        <v>489</v>
      </c>
      <c r="H228" s="49" t="s">
        <v>275</v>
      </c>
      <c r="I228" s="48">
        <v>176</v>
      </c>
      <c r="J228" s="47">
        <v>330981295.94999999</v>
      </c>
      <c r="K228" s="48">
        <v>32798172</v>
      </c>
    </row>
    <row r="229" spans="1:12" s="49" customFormat="1" x14ac:dyDescent="0.25">
      <c r="A229" s="49">
        <v>2019</v>
      </c>
      <c r="B229" s="46">
        <v>43412</v>
      </c>
      <c r="C229" s="46">
        <v>43497</v>
      </c>
      <c r="D229" s="49" t="s">
        <v>490</v>
      </c>
      <c r="E229" s="49" t="s">
        <v>24</v>
      </c>
      <c r="F229" s="49" t="s">
        <v>170</v>
      </c>
      <c r="G229" s="49" t="s">
        <v>491</v>
      </c>
      <c r="H229" s="49" t="s">
        <v>188</v>
      </c>
      <c r="I229" s="48">
        <v>104</v>
      </c>
      <c r="J229" s="47">
        <v>189587103.81</v>
      </c>
      <c r="K229" s="48">
        <v>19147983.920000002</v>
      </c>
    </row>
    <row r="230" spans="1:12" s="49" customFormat="1" x14ac:dyDescent="0.25">
      <c r="A230" s="49">
        <v>2019</v>
      </c>
      <c r="B230" s="46">
        <v>43601</v>
      </c>
      <c r="C230" s="46">
        <v>43679</v>
      </c>
      <c r="D230" s="49" t="s">
        <v>492</v>
      </c>
      <c r="E230" s="49" t="s">
        <v>17</v>
      </c>
      <c r="F230" s="49" t="s">
        <v>71</v>
      </c>
      <c r="G230" s="49" t="s">
        <v>493</v>
      </c>
      <c r="H230" s="49" t="s">
        <v>159</v>
      </c>
      <c r="I230" s="48">
        <v>112</v>
      </c>
      <c r="J230" s="47">
        <v>206674604.08000001</v>
      </c>
      <c r="K230" s="48">
        <v>20664040.960000001</v>
      </c>
    </row>
    <row r="231" spans="1:12" s="49" customFormat="1" x14ac:dyDescent="0.25">
      <c r="A231" s="49">
        <v>2019</v>
      </c>
      <c r="B231" s="46">
        <v>43412</v>
      </c>
      <c r="C231" s="46">
        <v>43503</v>
      </c>
      <c r="D231" s="49" t="s">
        <v>494</v>
      </c>
      <c r="E231" s="49" t="s">
        <v>17</v>
      </c>
      <c r="F231" s="49" t="s">
        <v>162</v>
      </c>
      <c r="G231" s="49" t="s">
        <v>495</v>
      </c>
      <c r="H231" s="49" t="s">
        <v>496</v>
      </c>
      <c r="I231" s="48">
        <v>96</v>
      </c>
      <c r="J231" s="47">
        <v>248629668.84</v>
      </c>
      <c r="K231" s="48">
        <v>18532166.039999999</v>
      </c>
    </row>
    <row r="232" spans="1:12" s="49" customFormat="1" x14ac:dyDescent="0.25">
      <c r="A232" s="49">
        <v>2019</v>
      </c>
      <c r="B232" s="46">
        <v>43729</v>
      </c>
      <c r="C232" s="46">
        <v>43768</v>
      </c>
      <c r="D232" s="49" t="s">
        <v>497</v>
      </c>
      <c r="E232" s="49" t="s">
        <v>18</v>
      </c>
      <c r="F232" s="49" t="s">
        <v>147</v>
      </c>
      <c r="G232" s="49" t="s">
        <v>498</v>
      </c>
      <c r="H232" s="49" t="s">
        <v>192</v>
      </c>
      <c r="I232" s="48">
        <v>340</v>
      </c>
      <c r="J232" s="47">
        <v>730470250.00000012</v>
      </c>
      <c r="K232" s="48">
        <v>71521711.680000007</v>
      </c>
    </row>
    <row r="233" spans="1:12" s="49" customFormat="1" x14ac:dyDescent="0.25">
      <c r="A233" s="49">
        <v>2019</v>
      </c>
      <c r="B233" s="46">
        <v>43649</v>
      </c>
      <c r="C233" s="46">
        <v>43678</v>
      </c>
      <c r="D233" s="49" t="s">
        <v>499</v>
      </c>
      <c r="E233" s="49" t="s">
        <v>17</v>
      </c>
      <c r="F233" s="49" t="s">
        <v>55</v>
      </c>
      <c r="G233" s="49" t="s">
        <v>500</v>
      </c>
      <c r="H233" s="49" t="s">
        <v>275</v>
      </c>
      <c r="I233" s="48">
        <v>28</v>
      </c>
      <c r="J233" s="47">
        <v>60583904.870000005</v>
      </c>
      <c r="K233" s="48">
        <v>6316184.5599999996</v>
      </c>
    </row>
    <row r="234" spans="1:12" s="49" customFormat="1" x14ac:dyDescent="0.25">
      <c r="A234" s="49">
        <v>2019</v>
      </c>
      <c r="B234" s="46">
        <v>43731</v>
      </c>
      <c r="C234" s="46">
        <v>43788</v>
      </c>
      <c r="D234" s="49" t="s">
        <v>501</v>
      </c>
      <c r="E234" s="49" t="s">
        <v>17</v>
      </c>
      <c r="F234" s="49" t="s">
        <v>162</v>
      </c>
      <c r="G234" s="49" t="s">
        <v>502</v>
      </c>
      <c r="H234" s="49" t="s">
        <v>188</v>
      </c>
      <c r="I234" s="48">
        <v>20</v>
      </c>
      <c r="J234" s="47">
        <v>55293237.810000002</v>
      </c>
      <c r="K234" s="48">
        <v>5120433.47</v>
      </c>
    </row>
    <row r="235" spans="1:12" s="49" customFormat="1" x14ac:dyDescent="0.25">
      <c r="A235" s="49">
        <v>2019</v>
      </c>
      <c r="B235" s="46">
        <v>43551</v>
      </c>
      <c r="C235" s="46">
        <v>43627</v>
      </c>
      <c r="D235" s="49" t="s">
        <v>503</v>
      </c>
      <c r="E235" s="49" t="s">
        <v>17</v>
      </c>
      <c r="F235" s="49" t="s">
        <v>162</v>
      </c>
      <c r="G235" s="49" t="s">
        <v>504</v>
      </c>
      <c r="H235" s="49" t="s">
        <v>188</v>
      </c>
      <c r="I235" s="48">
        <v>16</v>
      </c>
      <c r="J235" s="47">
        <v>35077624.93</v>
      </c>
      <c r="K235" s="48">
        <v>2646096.1</v>
      </c>
    </row>
    <row r="236" spans="1:12" s="49" customFormat="1" x14ac:dyDescent="0.25">
      <c r="A236" s="49">
        <v>2019</v>
      </c>
      <c r="B236" s="46">
        <v>43489</v>
      </c>
      <c r="C236" s="46">
        <v>43623</v>
      </c>
      <c r="D236" s="49" t="s">
        <v>505</v>
      </c>
      <c r="E236" s="49" t="s">
        <v>19</v>
      </c>
      <c r="F236" s="49" t="s">
        <v>506</v>
      </c>
      <c r="G236" s="49" t="s">
        <v>507</v>
      </c>
      <c r="H236" s="49" t="s">
        <v>159</v>
      </c>
      <c r="I236" s="48">
        <v>448</v>
      </c>
      <c r="J236" s="47">
        <v>774655074.96000004</v>
      </c>
      <c r="K236" s="48">
        <v>84600852.319999993</v>
      </c>
    </row>
    <row r="237" spans="1:12" s="49" customFormat="1" x14ac:dyDescent="0.25">
      <c r="A237" s="49">
        <v>2019</v>
      </c>
      <c r="B237" s="46">
        <v>43682</v>
      </c>
      <c r="C237" s="46">
        <v>43699</v>
      </c>
      <c r="D237" s="49" t="s">
        <v>508</v>
      </c>
      <c r="E237" s="49" t="s">
        <v>17</v>
      </c>
      <c r="F237" s="49" t="s">
        <v>55</v>
      </c>
      <c r="G237" s="49" t="s">
        <v>509</v>
      </c>
      <c r="H237" s="49" t="s">
        <v>188</v>
      </c>
      <c r="I237" s="48">
        <v>18</v>
      </c>
      <c r="J237" s="47">
        <v>33791855.189999998</v>
      </c>
      <c r="K237" s="48">
        <v>3053932.92</v>
      </c>
      <c r="L237" s="49" t="s">
        <v>88</v>
      </c>
    </row>
    <row r="238" spans="1:12" s="49" customFormat="1" x14ac:dyDescent="0.25">
      <c r="A238" s="49">
        <v>2019</v>
      </c>
      <c r="B238" s="46">
        <v>43573</v>
      </c>
      <c r="C238" s="46">
        <v>43634</v>
      </c>
      <c r="D238" s="49" t="s">
        <v>510</v>
      </c>
      <c r="E238" s="49" t="s">
        <v>17</v>
      </c>
      <c r="F238" s="49" t="s">
        <v>55</v>
      </c>
      <c r="G238" s="49" t="s">
        <v>384</v>
      </c>
      <c r="H238" s="49" t="s">
        <v>188</v>
      </c>
      <c r="I238" s="48">
        <v>18</v>
      </c>
      <c r="J238" s="47">
        <v>38247555.719999999</v>
      </c>
      <c r="K238" s="48">
        <v>3064770.72</v>
      </c>
    </row>
    <row r="239" spans="1:12" s="49" customFormat="1" x14ac:dyDescent="0.25">
      <c r="A239" s="49">
        <v>2019</v>
      </c>
      <c r="B239" s="46">
        <v>43539</v>
      </c>
      <c r="C239" s="46">
        <v>43649</v>
      </c>
      <c r="D239" s="49" t="s">
        <v>511</v>
      </c>
      <c r="E239" s="49" t="s">
        <v>12</v>
      </c>
      <c r="F239" s="49" t="s">
        <v>207</v>
      </c>
      <c r="G239" s="49" t="s">
        <v>512</v>
      </c>
      <c r="H239" s="49" t="s">
        <v>188</v>
      </c>
      <c r="I239" s="48">
        <v>57</v>
      </c>
      <c r="J239" s="47">
        <v>111654567.23999999</v>
      </c>
      <c r="K239" s="48">
        <v>11121765.18</v>
      </c>
    </row>
    <row r="240" spans="1:12" s="49" customFormat="1" x14ac:dyDescent="0.25">
      <c r="A240" s="49">
        <v>2019</v>
      </c>
      <c r="B240" s="46">
        <v>43630</v>
      </c>
      <c r="C240" s="46">
        <v>43685</v>
      </c>
      <c r="D240" s="49" t="s">
        <v>513</v>
      </c>
      <c r="E240" s="49" t="s">
        <v>17</v>
      </c>
      <c r="F240" s="49" t="s">
        <v>55</v>
      </c>
      <c r="G240" s="49" t="s">
        <v>514</v>
      </c>
      <c r="H240" s="49" t="s">
        <v>188</v>
      </c>
      <c r="I240" s="48">
        <v>16</v>
      </c>
      <c r="J240" s="47">
        <v>36468099.219999999</v>
      </c>
      <c r="K240" s="48">
        <v>3647437.2</v>
      </c>
    </row>
    <row r="241" spans="1:11" s="49" customFormat="1" x14ac:dyDescent="0.25">
      <c r="A241" s="49">
        <v>2019</v>
      </c>
      <c r="B241" s="46">
        <v>43474</v>
      </c>
      <c r="C241" s="46">
        <v>43483</v>
      </c>
      <c r="D241" s="49" t="s">
        <v>515</v>
      </c>
      <c r="E241" s="49" t="s">
        <v>17</v>
      </c>
      <c r="F241" s="49" t="s">
        <v>55</v>
      </c>
      <c r="G241" s="49" t="s">
        <v>516</v>
      </c>
      <c r="H241" s="49" t="s">
        <v>159</v>
      </c>
      <c r="I241" s="48">
        <v>12</v>
      </c>
      <c r="J241" s="47">
        <v>26324577.950000003</v>
      </c>
      <c r="K241" s="48">
        <v>2721439.39</v>
      </c>
    </row>
    <row r="242" spans="1:11" s="49" customFormat="1" x14ac:dyDescent="0.25">
      <c r="A242" s="49">
        <v>2019</v>
      </c>
      <c r="B242" s="46">
        <v>43493</v>
      </c>
      <c r="C242" s="46">
        <v>43598</v>
      </c>
      <c r="D242" s="49" t="s">
        <v>517</v>
      </c>
      <c r="E242" s="49" t="s">
        <v>22</v>
      </c>
      <c r="F242" s="49" t="s">
        <v>22</v>
      </c>
      <c r="G242" s="49" t="s">
        <v>518</v>
      </c>
      <c r="H242" s="49" t="s">
        <v>192</v>
      </c>
      <c r="I242" s="48">
        <v>48</v>
      </c>
      <c r="J242" s="47">
        <v>93510067.799999997</v>
      </c>
      <c r="K242" s="48">
        <v>6946652.8799999999</v>
      </c>
    </row>
    <row r="243" spans="1:11" s="49" customFormat="1" x14ac:dyDescent="0.25">
      <c r="A243" s="49">
        <v>2019</v>
      </c>
      <c r="B243" s="46">
        <v>43546</v>
      </c>
      <c r="C243" s="46">
        <v>43613</v>
      </c>
      <c r="D243" s="49" t="s">
        <v>519</v>
      </c>
      <c r="E243" s="49" t="s">
        <v>17</v>
      </c>
      <c r="F243" s="49" t="s">
        <v>55</v>
      </c>
      <c r="G243" s="49" t="s">
        <v>520</v>
      </c>
      <c r="H243" s="49" t="s">
        <v>188</v>
      </c>
      <c r="I243" s="48">
        <v>16</v>
      </c>
      <c r="J243" s="47">
        <v>32175301.760000002</v>
      </c>
      <c r="K243" s="48">
        <v>2236335.48</v>
      </c>
    </row>
    <row r="244" spans="1:11" s="49" customFormat="1" x14ac:dyDescent="0.25">
      <c r="A244" s="49">
        <v>2019</v>
      </c>
      <c r="B244" s="46">
        <v>43546</v>
      </c>
      <c r="C244" s="46">
        <v>43612</v>
      </c>
      <c r="D244" s="49" t="s">
        <v>521</v>
      </c>
      <c r="E244" s="49" t="s">
        <v>17</v>
      </c>
      <c r="F244" s="49" t="s">
        <v>55</v>
      </c>
      <c r="G244" s="49" t="s">
        <v>520</v>
      </c>
      <c r="H244" s="49" t="s">
        <v>188</v>
      </c>
      <c r="I244" s="48">
        <v>24</v>
      </c>
      <c r="J244" s="47">
        <v>47841409.869999997</v>
      </c>
      <c r="K244" s="48">
        <v>3576180.2</v>
      </c>
    </row>
    <row r="245" spans="1:11" s="49" customFormat="1" x14ac:dyDescent="0.25">
      <c r="A245" s="49">
        <v>2019</v>
      </c>
      <c r="B245" s="46">
        <v>43480</v>
      </c>
      <c r="C245" s="46">
        <v>43482</v>
      </c>
      <c r="D245" s="49" t="s">
        <v>522</v>
      </c>
      <c r="E245" s="49" t="s">
        <v>17</v>
      </c>
      <c r="F245" s="49" t="s">
        <v>162</v>
      </c>
      <c r="G245" s="49" t="s">
        <v>43</v>
      </c>
      <c r="H245" s="49" t="s">
        <v>159</v>
      </c>
      <c r="I245" s="48">
        <v>176</v>
      </c>
      <c r="J245" s="47">
        <v>394299058.34000003</v>
      </c>
      <c r="K245" s="48">
        <v>22432485.239999998</v>
      </c>
    </row>
    <row r="246" spans="1:11" s="49" customFormat="1" x14ac:dyDescent="0.25">
      <c r="A246" s="49">
        <v>2019</v>
      </c>
      <c r="B246" s="46">
        <v>43579</v>
      </c>
      <c r="C246" s="46">
        <v>43608</v>
      </c>
      <c r="D246" s="49" t="s">
        <v>523</v>
      </c>
      <c r="E246" s="49" t="s">
        <v>17</v>
      </c>
      <c r="F246" s="49" t="s">
        <v>162</v>
      </c>
      <c r="G246" s="49" t="s">
        <v>43</v>
      </c>
      <c r="H246" s="49" t="s">
        <v>159</v>
      </c>
      <c r="I246" s="48">
        <v>72</v>
      </c>
      <c r="J246" s="47">
        <v>170636800.57999998</v>
      </c>
      <c r="K246" s="48">
        <v>10004231.16</v>
      </c>
    </row>
    <row r="247" spans="1:11" s="49" customFormat="1" x14ac:dyDescent="0.25">
      <c r="A247" s="49">
        <v>2019</v>
      </c>
      <c r="B247" s="46">
        <v>43439</v>
      </c>
      <c r="C247" s="46">
        <v>43479</v>
      </c>
      <c r="D247" s="49" t="s">
        <v>524</v>
      </c>
      <c r="E247" s="49" t="s">
        <v>17</v>
      </c>
      <c r="F247" s="49" t="s">
        <v>162</v>
      </c>
      <c r="G247" s="49" t="s">
        <v>43</v>
      </c>
      <c r="H247" s="49" t="s">
        <v>159</v>
      </c>
      <c r="I247" s="48">
        <v>80</v>
      </c>
      <c r="J247" s="47">
        <v>189915405.09999999</v>
      </c>
      <c r="K247" s="48">
        <v>11097618.6</v>
      </c>
    </row>
    <row r="248" spans="1:11" s="49" customFormat="1" x14ac:dyDescent="0.25">
      <c r="A248" s="49">
        <v>2019</v>
      </c>
      <c r="B248" s="46">
        <v>43684</v>
      </c>
      <c r="C248" s="46">
        <v>43703</v>
      </c>
      <c r="D248" s="49" t="s">
        <v>525</v>
      </c>
      <c r="E248" s="49" t="s">
        <v>19</v>
      </c>
      <c r="F248" s="49" t="s">
        <v>19</v>
      </c>
      <c r="G248" s="49" t="s">
        <v>526</v>
      </c>
      <c r="H248" s="49" t="s">
        <v>159</v>
      </c>
      <c r="I248" s="48">
        <v>12</v>
      </c>
      <c r="J248" s="47">
        <v>303421739</v>
      </c>
      <c r="K248" s="48">
        <v>2470033.44</v>
      </c>
    </row>
    <row r="249" spans="1:11" s="49" customFormat="1" x14ac:dyDescent="0.25">
      <c r="A249" s="49">
        <v>2019</v>
      </c>
      <c r="B249" s="46">
        <v>43549</v>
      </c>
      <c r="C249" s="46">
        <v>43586</v>
      </c>
      <c r="D249" s="49" t="s">
        <v>527</v>
      </c>
      <c r="E249" s="49" t="s">
        <v>17</v>
      </c>
      <c r="F249" s="49" t="s">
        <v>162</v>
      </c>
      <c r="G249" s="49" t="s">
        <v>528</v>
      </c>
      <c r="H249" s="49" t="s">
        <v>529</v>
      </c>
      <c r="I249" s="48">
        <v>136</v>
      </c>
      <c r="J249" s="47">
        <v>282620708</v>
      </c>
      <c r="K249" s="48">
        <v>24756191.52</v>
      </c>
    </row>
    <row r="250" spans="1:11" s="49" customFormat="1" x14ac:dyDescent="0.25">
      <c r="A250" s="49">
        <v>2019</v>
      </c>
      <c r="B250" s="46">
        <v>43735</v>
      </c>
      <c r="C250" s="46">
        <v>43780</v>
      </c>
      <c r="D250" s="49" t="s">
        <v>530</v>
      </c>
      <c r="E250" s="49" t="s">
        <v>17</v>
      </c>
      <c r="F250" s="49" t="s">
        <v>71</v>
      </c>
      <c r="G250" s="49" t="s">
        <v>531</v>
      </c>
      <c r="H250" s="49" t="s">
        <v>159</v>
      </c>
      <c r="I250" s="48">
        <v>220</v>
      </c>
      <c r="J250" s="47">
        <v>420951427.35000002</v>
      </c>
      <c r="K250" s="48">
        <v>39509465.399999999</v>
      </c>
    </row>
    <row r="251" spans="1:11" s="49" customFormat="1" x14ac:dyDescent="0.25">
      <c r="A251" s="49">
        <v>2019</v>
      </c>
      <c r="B251" s="46">
        <v>43661</v>
      </c>
      <c r="C251" s="46">
        <v>43685</v>
      </c>
      <c r="D251" s="49" t="s">
        <v>532</v>
      </c>
      <c r="E251" s="49" t="s">
        <v>18</v>
      </c>
      <c r="F251" s="49" t="s">
        <v>446</v>
      </c>
      <c r="G251" s="49" t="s">
        <v>533</v>
      </c>
      <c r="H251" s="49" t="s">
        <v>188</v>
      </c>
      <c r="I251" s="48">
        <v>944</v>
      </c>
      <c r="J251" s="47">
        <v>1796367678.45</v>
      </c>
      <c r="K251" s="48">
        <v>192399829.52000001</v>
      </c>
    </row>
    <row r="252" spans="1:11" s="49" customFormat="1" x14ac:dyDescent="0.25">
      <c r="A252" s="49">
        <v>2019</v>
      </c>
      <c r="B252" s="46">
        <v>43476</v>
      </c>
      <c r="C252" s="46">
        <v>43591</v>
      </c>
      <c r="D252" s="49" t="s">
        <v>534</v>
      </c>
      <c r="E252" s="49" t="s">
        <v>21</v>
      </c>
      <c r="F252" s="49" t="s">
        <v>21</v>
      </c>
      <c r="G252" s="49" t="s">
        <v>535</v>
      </c>
      <c r="H252" s="49" t="s">
        <v>159</v>
      </c>
      <c r="I252" s="48">
        <v>304</v>
      </c>
      <c r="J252" s="47">
        <v>661309500.79999995</v>
      </c>
      <c r="K252" s="48">
        <v>68928902.239999995</v>
      </c>
    </row>
    <row r="253" spans="1:11" s="49" customFormat="1" x14ac:dyDescent="0.25">
      <c r="A253" s="49">
        <v>2019</v>
      </c>
      <c r="B253" s="50"/>
      <c r="C253" s="46">
        <v>43675</v>
      </c>
      <c r="D253" s="49" t="s">
        <v>536</v>
      </c>
      <c r="E253" s="49" t="s">
        <v>12</v>
      </c>
      <c r="F253" s="49" t="s">
        <v>537</v>
      </c>
      <c r="G253" s="49" t="s">
        <v>538</v>
      </c>
      <c r="H253" s="49" t="s">
        <v>188</v>
      </c>
      <c r="I253" s="48">
        <v>384</v>
      </c>
      <c r="J253" s="47">
        <v>744977485.88</v>
      </c>
      <c r="K253" s="48">
        <v>66285200</v>
      </c>
    </row>
    <row r="254" spans="1:11" s="49" customFormat="1" x14ac:dyDescent="0.25">
      <c r="A254" s="49">
        <v>2019</v>
      </c>
      <c r="B254" s="46">
        <v>43775</v>
      </c>
      <c r="C254" s="46">
        <v>43784</v>
      </c>
      <c r="D254" s="49" t="s">
        <v>539</v>
      </c>
      <c r="E254" s="49" t="s">
        <v>17</v>
      </c>
      <c r="F254" s="49" t="s">
        <v>55</v>
      </c>
      <c r="G254" s="49" t="s">
        <v>34</v>
      </c>
      <c r="H254" s="49" t="s">
        <v>143</v>
      </c>
      <c r="I254" s="48">
        <v>1808</v>
      </c>
      <c r="J254" s="47">
        <v>3473827729.3700004</v>
      </c>
      <c r="K254" s="48">
        <v>337774896.72000003</v>
      </c>
    </row>
    <row r="255" spans="1:11" s="49" customFormat="1" x14ac:dyDescent="0.25">
      <c r="A255" s="49">
        <v>2019</v>
      </c>
      <c r="B255" s="46">
        <v>43760</v>
      </c>
      <c r="C255" s="46">
        <v>43788</v>
      </c>
      <c r="D255" s="49" t="s">
        <v>540</v>
      </c>
      <c r="E255" s="49" t="s">
        <v>22</v>
      </c>
      <c r="F255" s="49" t="s">
        <v>22</v>
      </c>
      <c r="G255" s="49" t="s">
        <v>541</v>
      </c>
      <c r="H255" s="49" t="s">
        <v>159</v>
      </c>
      <c r="I255" s="48">
        <v>132</v>
      </c>
      <c r="J255" s="47">
        <v>249629230.71000001</v>
      </c>
      <c r="K255" s="48">
        <v>25780643.640000001</v>
      </c>
    </row>
    <row r="256" spans="1:11" s="49" customFormat="1" x14ac:dyDescent="0.25">
      <c r="A256" s="49">
        <v>2019</v>
      </c>
      <c r="B256" s="46">
        <v>43528</v>
      </c>
      <c r="C256" s="46">
        <v>43558</v>
      </c>
      <c r="D256" s="49" t="s">
        <v>542</v>
      </c>
      <c r="E256" s="49" t="s">
        <v>30</v>
      </c>
      <c r="F256" s="49" t="s">
        <v>151</v>
      </c>
      <c r="G256" s="49" t="s">
        <v>543</v>
      </c>
      <c r="H256" s="49" t="s">
        <v>159</v>
      </c>
      <c r="I256" s="48">
        <v>10</v>
      </c>
      <c r="J256" s="47">
        <v>22751691.98</v>
      </c>
      <c r="K256" s="48">
        <v>2411969</v>
      </c>
    </row>
    <row r="257" spans="1:12" s="49" customFormat="1" x14ac:dyDescent="0.25">
      <c r="A257" s="49">
        <v>2019</v>
      </c>
      <c r="B257" s="46">
        <v>43622</v>
      </c>
      <c r="C257" s="46">
        <v>43745</v>
      </c>
      <c r="D257" s="49" t="s">
        <v>544</v>
      </c>
      <c r="E257" s="49" t="s">
        <v>23</v>
      </c>
      <c r="F257" s="49" t="s">
        <v>23</v>
      </c>
      <c r="G257" s="49" t="s">
        <v>545</v>
      </c>
      <c r="H257" s="49" t="s">
        <v>159</v>
      </c>
      <c r="I257" s="48">
        <v>64</v>
      </c>
      <c r="J257" s="47">
        <v>149086428.63999999</v>
      </c>
      <c r="K257" s="48">
        <v>16140157.92</v>
      </c>
    </row>
    <row r="258" spans="1:12" s="49" customFormat="1" x14ac:dyDescent="0.25">
      <c r="A258" s="49">
        <v>2019</v>
      </c>
      <c r="B258" s="46">
        <v>43615</v>
      </c>
      <c r="C258" s="46">
        <v>43628</v>
      </c>
      <c r="D258" s="49" t="s">
        <v>546</v>
      </c>
      <c r="E258" s="49" t="s">
        <v>17</v>
      </c>
      <c r="F258" s="49" t="s">
        <v>55</v>
      </c>
      <c r="G258" s="49" t="s">
        <v>34</v>
      </c>
      <c r="H258" s="49" t="s">
        <v>143</v>
      </c>
      <c r="I258" s="48">
        <v>616</v>
      </c>
      <c r="J258" s="47"/>
      <c r="K258" s="48">
        <v>78377036.560000002</v>
      </c>
    </row>
    <row r="259" spans="1:12" s="49" customFormat="1" x14ac:dyDescent="0.25">
      <c r="A259" s="49">
        <v>2019</v>
      </c>
      <c r="B259" s="46">
        <v>43714</v>
      </c>
      <c r="C259" s="46">
        <v>43733</v>
      </c>
      <c r="D259" s="49" t="s">
        <v>547</v>
      </c>
      <c r="E259" s="49" t="s">
        <v>17</v>
      </c>
      <c r="F259" s="49" t="s">
        <v>162</v>
      </c>
      <c r="G259" s="49" t="s">
        <v>548</v>
      </c>
      <c r="H259" s="49" t="s">
        <v>192</v>
      </c>
      <c r="I259" s="48">
        <v>240</v>
      </c>
      <c r="J259" s="47">
        <v>530248159.80000001</v>
      </c>
      <c r="K259" s="48">
        <v>48301706.399999999</v>
      </c>
    </row>
    <row r="260" spans="1:12" s="49" customFormat="1" x14ac:dyDescent="0.25">
      <c r="A260" s="49">
        <v>2019</v>
      </c>
      <c r="B260" s="46">
        <v>43515</v>
      </c>
      <c r="C260" s="46">
        <v>43537</v>
      </c>
      <c r="D260" s="49" t="s">
        <v>549</v>
      </c>
      <c r="E260" s="49" t="s">
        <v>17</v>
      </c>
      <c r="F260" s="49" t="s">
        <v>162</v>
      </c>
      <c r="G260" s="49" t="s">
        <v>550</v>
      </c>
      <c r="H260" s="49" t="s">
        <v>192</v>
      </c>
      <c r="I260" s="48">
        <v>280</v>
      </c>
      <c r="J260" s="47">
        <v>420278575.19999999</v>
      </c>
      <c r="K260" s="48">
        <v>43182647.520000003</v>
      </c>
    </row>
    <row r="261" spans="1:12" s="49" customFormat="1" x14ac:dyDescent="0.25">
      <c r="A261" s="49">
        <v>2019</v>
      </c>
      <c r="B261" s="46">
        <v>43515</v>
      </c>
      <c r="C261" s="46">
        <v>43544</v>
      </c>
      <c r="D261" s="49" t="s">
        <v>551</v>
      </c>
      <c r="E261" s="49" t="s">
        <v>25</v>
      </c>
      <c r="F261" s="49" t="s">
        <v>387</v>
      </c>
      <c r="G261" s="49" t="s">
        <v>402</v>
      </c>
      <c r="H261" s="49" t="s">
        <v>188</v>
      </c>
      <c r="I261" s="48">
        <v>96</v>
      </c>
      <c r="J261" s="47">
        <v>174074305.69</v>
      </c>
      <c r="K261" s="48">
        <v>19090779.760000002</v>
      </c>
    </row>
    <row r="262" spans="1:12" s="49" customFormat="1" x14ac:dyDescent="0.25">
      <c r="A262" s="49">
        <v>2019</v>
      </c>
      <c r="B262" s="46">
        <v>43717</v>
      </c>
      <c r="C262" s="46">
        <v>43726</v>
      </c>
      <c r="D262" s="49" t="s">
        <v>552</v>
      </c>
      <c r="E262" s="49" t="s">
        <v>19</v>
      </c>
      <c r="F262" s="49" t="s">
        <v>19</v>
      </c>
      <c r="G262" s="49" t="s">
        <v>183</v>
      </c>
      <c r="H262" s="49" t="s">
        <v>177</v>
      </c>
      <c r="I262" s="48">
        <v>184</v>
      </c>
      <c r="J262" s="47">
        <v>297962458.36000001</v>
      </c>
      <c r="K262" s="48">
        <v>33067390.719999999</v>
      </c>
    </row>
    <row r="263" spans="1:12" s="49" customFormat="1" x14ac:dyDescent="0.25">
      <c r="A263" s="49">
        <v>2019</v>
      </c>
      <c r="B263" s="46">
        <v>43737</v>
      </c>
      <c r="C263" s="46">
        <v>43726</v>
      </c>
      <c r="D263" s="49" t="s">
        <v>553</v>
      </c>
      <c r="E263" s="49" t="s">
        <v>17</v>
      </c>
      <c r="F263" s="49" t="s">
        <v>162</v>
      </c>
      <c r="G263" s="49" t="s">
        <v>554</v>
      </c>
      <c r="H263" s="49" t="s">
        <v>275</v>
      </c>
      <c r="I263" s="48">
        <v>160</v>
      </c>
      <c r="J263" s="47">
        <v>346501559.20000005</v>
      </c>
      <c r="K263" s="48">
        <v>33893521.600000001</v>
      </c>
    </row>
    <row r="264" spans="1:12" s="49" customFormat="1" x14ac:dyDescent="0.25">
      <c r="A264" s="49">
        <v>2019</v>
      </c>
      <c r="B264" s="46">
        <v>43591</v>
      </c>
      <c r="C264" s="46">
        <v>43661</v>
      </c>
      <c r="D264" s="49" t="s">
        <v>555</v>
      </c>
      <c r="E264" s="49" t="s">
        <v>18</v>
      </c>
      <c r="F264" s="49" t="s">
        <v>299</v>
      </c>
      <c r="G264" s="49" t="s">
        <v>556</v>
      </c>
      <c r="H264" s="49" t="s">
        <v>275</v>
      </c>
      <c r="I264" s="48">
        <v>71</v>
      </c>
      <c r="J264" s="47">
        <v>157723802.71000001</v>
      </c>
      <c r="K264" s="48">
        <v>15535862.869999999</v>
      </c>
    </row>
    <row r="265" spans="1:12" s="49" customFormat="1" x14ac:dyDescent="0.25">
      <c r="A265" s="49">
        <v>2019</v>
      </c>
      <c r="B265" s="46">
        <v>43445</v>
      </c>
      <c r="C265" s="46">
        <v>43483</v>
      </c>
      <c r="D265" s="49" t="s">
        <v>557</v>
      </c>
      <c r="E265" s="49" t="s">
        <v>16</v>
      </c>
      <c r="F265" s="49" t="s">
        <v>210</v>
      </c>
      <c r="G265" s="49" t="s">
        <v>211</v>
      </c>
      <c r="H265" s="49" t="s">
        <v>159</v>
      </c>
      <c r="I265" s="48">
        <v>128</v>
      </c>
      <c r="J265" s="47">
        <v>209383878.03999999</v>
      </c>
      <c r="K265" s="48">
        <v>20383499.52</v>
      </c>
    </row>
    <row r="266" spans="1:12" s="49" customFormat="1" x14ac:dyDescent="0.25">
      <c r="A266" s="49">
        <v>2019</v>
      </c>
      <c r="B266" s="46">
        <v>43684</v>
      </c>
      <c r="C266" s="46">
        <v>43698</v>
      </c>
      <c r="D266" s="49" t="s">
        <v>558</v>
      </c>
      <c r="E266" s="49" t="s">
        <v>21</v>
      </c>
      <c r="F266" s="49" t="s">
        <v>85</v>
      </c>
      <c r="G266" s="49" t="s">
        <v>559</v>
      </c>
      <c r="H266" s="49" t="s">
        <v>249</v>
      </c>
      <c r="I266" s="48">
        <v>24</v>
      </c>
      <c r="J266" s="47">
        <v>59542965.539999999</v>
      </c>
      <c r="K266" s="48">
        <v>4837236.72</v>
      </c>
      <c r="L266" s="49" t="s">
        <v>220</v>
      </c>
    </row>
    <row r="267" spans="1:12" s="49" customFormat="1" x14ac:dyDescent="0.25">
      <c r="A267" s="49">
        <v>2019</v>
      </c>
      <c r="B267" s="46">
        <v>43720</v>
      </c>
      <c r="C267" s="46">
        <v>43735</v>
      </c>
      <c r="D267" s="49" t="s">
        <v>560</v>
      </c>
      <c r="E267" s="49" t="s">
        <v>17</v>
      </c>
      <c r="F267" s="49" t="s">
        <v>71</v>
      </c>
      <c r="G267" s="49" t="s">
        <v>561</v>
      </c>
      <c r="H267" s="49" t="s">
        <v>177</v>
      </c>
      <c r="I267" s="48">
        <v>936</v>
      </c>
      <c r="J267" s="47">
        <v>1145246719.4000001</v>
      </c>
      <c r="K267" s="48">
        <v>144069794.44</v>
      </c>
    </row>
    <row r="268" spans="1:12" s="49" customFormat="1" x14ac:dyDescent="0.25">
      <c r="A268" s="49">
        <v>2019</v>
      </c>
      <c r="B268" s="46">
        <v>43696</v>
      </c>
      <c r="C268" s="46">
        <v>43740</v>
      </c>
      <c r="D268" s="49" t="s">
        <v>562</v>
      </c>
      <c r="E268" s="49" t="s">
        <v>17</v>
      </c>
      <c r="F268" s="49" t="s">
        <v>55</v>
      </c>
      <c r="G268" s="49" t="s">
        <v>563</v>
      </c>
      <c r="H268" s="49" t="s">
        <v>159</v>
      </c>
      <c r="I268" s="48">
        <v>12</v>
      </c>
      <c r="J268" s="47">
        <v>23236883.640000001</v>
      </c>
      <c r="K268" s="48">
        <v>2240763.4900000002</v>
      </c>
    </row>
    <row r="269" spans="1:12" s="49" customFormat="1" x14ac:dyDescent="0.25">
      <c r="A269" s="49">
        <v>2019</v>
      </c>
      <c r="B269" s="46">
        <v>43474</v>
      </c>
      <c r="C269" s="46">
        <v>43501</v>
      </c>
      <c r="D269" s="49" t="s">
        <v>564</v>
      </c>
      <c r="E269" s="49" t="s">
        <v>10</v>
      </c>
      <c r="F269" s="49" t="s">
        <v>10</v>
      </c>
      <c r="G269" s="49" t="s">
        <v>565</v>
      </c>
      <c r="H269" s="49" t="s">
        <v>188</v>
      </c>
      <c r="I269" s="48">
        <v>120</v>
      </c>
      <c r="J269" s="47">
        <v>256669841.17999998</v>
      </c>
      <c r="K269" s="48">
        <v>18757145.449999999</v>
      </c>
    </row>
    <row r="270" spans="1:12" s="49" customFormat="1" x14ac:dyDescent="0.25">
      <c r="A270" s="49">
        <v>2019</v>
      </c>
      <c r="B270" s="46">
        <v>43389</v>
      </c>
      <c r="C270" s="46">
        <v>43474</v>
      </c>
      <c r="D270" s="49" t="s">
        <v>566</v>
      </c>
      <c r="E270" s="49" t="s">
        <v>30</v>
      </c>
      <c r="F270" s="49" t="s">
        <v>151</v>
      </c>
      <c r="G270" s="49" t="s">
        <v>152</v>
      </c>
      <c r="H270" s="49" t="s">
        <v>177</v>
      </c>
      <c r="I270" s="48">
        <v>104</v>
      </c>
      <c r="J270" s="47">
        <v>204767494.88</v>
      </c>
      <c r="K270" s="48">
        <v>18401618.559999999</v>
      </c>
    </row>
    <row r="271" spans="1:12" s="49" customFormat="1" x14ac:dyDescent="0.25">
      <c r="A271" s="49">
        <v>2019</v>
      </c>
      <c r="B271" s="46">
        <v>43439</v>
      </c>
      <c r="C271" s="46">
        <v>43571</v>
      </c>
      <c r="D271" s="49" t="s">
        <v>567</v>
      </c>
      <c r="E271" s="49" t="s">
        <v>30</v>
      </c>
      <c r="F271" s="49" t="s">
        <v>151</v>
      </c>
      <c r="G271" s="49" t="s">
        <v>152</v>
      </c>
      <c r="H271" s="49" t="s">
        <v>177</v>
      </c>
      <c r="I271" s="48">
        <v>72</v>
      </c>
      <c r="J271" s="47">
        <v>119036789.10000001</v>
      </c>
      <c r="K271" s="48">
        <v>12328732.800000001</v>
      </c>
    </row>
    <row r="272" spans="1:12" s="49" customFormat="1" x14ac:dyDescent="0.25">
      <c r="A272" s="49">
        <v>2019</v>
      </c>
      <c r="B272" s="46">
        <v>43182</v>
      </c>
      <c r="C272" s="46">
        <v>43556</v>
      </c>
      <c r="D272" s="49" t="s">
        <v>568</v>
      </c>
      <c r="E272" s="49" t="s">
        <v>17</v>
      </c>
      <c r="F272" s="49" t="s">
        <v>71</v>
      </c>
      <c r="G272" s="49" t="s">
        <v>569</v>
      </c>
      <c r="H272" s="49" t="s">
        <v>177</v>
      </c>
      <c r="I272" s="48">
        <v>320</v>
      </c>
      <c r="J272" s="47">
        <v>734824560.50999999</v>
      </c>
      <c r="K272" s="48">
        <v>70600972.799999997</v>
      </c>
    </row>
    <row r="273" spans="1:12" s="49" customFormat="1" x14ac:dyDescent="0.25">
      <c r="A273" s="49">
        <v>2019</v>
      </c>
      <c r="B273" s="46">
        <v>43690</v>
      </c>
      <c r="C273" s="46">
        <v>43703</v>
      </c>
      <c r="D273" s="49" t="s">
        <v>570</v>
      </c>
      <c r="E273" s="49" t="s">
        <v>17</v>
      </c>
      <c r="F273" s="49" t="s">
        <v>162</v>
      </c>
      <c r="G273" s="49" t="s">
        <v>34</v>
      </c>
      <c r="H273" s="49" t="s">
        <v>143</v>
      </c>
      <c r="I273" s="48">
        <v>304</v>
      </c>
      <c r="J273" s="47">
        <v>862805876.77999997</v>
      </c>
      <c r="K273" s="48">
        <v>79434078.239999995</v>
      </c>
    </row>
    <row r="274" spans="1:12" s="49" customFormat="1" x14ac:dyDescent="0.25">
      <c r="A274" s="49">
        <v>2019</v>
      </c>
      <c r="B274" s="46">
        <v>43739</v>
      </c>
      <c r="C274" s="46">
        <v>43791</v>
      </c>
      <c r="D274" s="49" t="s">
        <v>571</v>
      </c>
      <c r="E274" s="49" t="s">
        <v>19</v>
      </c>
      <c r="F274" s="49" t="s">
        <v>19</v>
      </c>
      <c r="G274" s="49" t="s">
        <v>572</v>
      </c>
      <c r="H274" s="49" t="s">
        <v>159</v>
      </c>
      <c r="I274" s="48">
        <v>32</v>
      </c>
      <c r="J274" s="47">
        <v>66128642.32</v>
      </c>
      <c r="K274" s="48">
        <v>6288484.7999999998</v>
      </c>
    </row>
    <row r="275" spans="1:12" s="49" customFormat="1" x14ac:dyDescent="0.25">
      <c r="A275" s="49">
        <v>2019</v>
      </c>
      <c r="B275" s="46">
        <v>43774</v>
      </c>
      <c r="C275" s="46">
        <v>43783</v>
      </c>
      <c r="D275" s="49" t="s">
        <v>573</v>
      </c>
      <c r="E275" s="49" t="s">
        <v>19</v>
      </c>
      <c r="F275" s="49" t="s">
        <v>19</v>
      </c>
      <c r="G275" s="49" t="s">
        <v>34</v>
      </c>
      <c r="H275" s="49" t="s">
        <v>143</v>
      </c>
      <c r="I275" s="48">
        <v>474</v>
      </c>
      <c r="J275" s="47">
        <v>619948268.04999995</v>
      </c>
      <c r="K275" s="48">
        <v>67994307.200000003</v>
      </c>
    </row>
    <row r="276" spans="1:12" s="49" customFormat="1" x14ac:dyDescent="0.25">
      <c r="A276" s="49">
        <v>2019</v>
      </c>
      <c r="B276" s="46">
        <v>43809</v>
      </c>
      <c r="C276" s="46">
        <v>43557</v>
      </c>
      <c r="D276" s="49" t="s">
        <v>574</v>
      </c>
      <c r="E276" s="49" t="s">
        <v>17</v>
      </c>
      <c r="F276" s="49" t="s">
        <v>162</v>
      </c>
      <c r="G276" s="49" t="s">
        <v>34</v>
      </c>
      <c r="H276" s="49" t="s">
        <v>143</v>
      </c>
      <c r="I276" s="48">
        <v>4312</v>
      </c>
      <c r="J276" s="47">
        <v>6122896407.6900005</v>
      </c>
      <c r="K276" s="48">
        <v>554301112.79999995</v>
      </c>
    </row>
    <row r="277" spans="1:12" s="49" customFormat="1" x14ac:dyDescent="0.25">
      <c r="A277" s="49">
        <v>2019</v>
      </c>
      <c r="B277" s="46">
        <v>43704</v>
      </c>
      <c r="C277" s="46">
        <v>43761</v>
      </c>
      <c r="D277" s="49" t="s">
        <v>575</v>
      </c>
      <c r="E277" s="49" t="s">
        <v>19</v>
      </c>
      <c r="F277" s="49" t="s">
        <v>19</v>
      </c>
      <c r="G277" s="49" t="s">
        <v>319</v>
      </c>
      <c r="H277" s="49" t="s">
        <v>159</v>
      </c>
      <c r="I277" s="48">
        <v>176</v>
      </c>
      <c r="J277" s="47">
        <v>345715309.13999999</v>
      </c>
      <c r="K277" s="48">
        <v>30494735.84</v>
      </c>
    </row>
    <row r="278" spans="1:12" s="49" customFormat="1" x14ac:dyDescent="0.25">
      <c r="A278" s="49">
        <v>2019</v>
      </c>
      <c r="B278" s="46">
        <v>43446</v>
      </c>
      <c r="C278" s="46">
        <v>43481</v>
      </c>
      <c r="D278" s="49" t="s">
        <v>576</v>
      </c>
      <c r="E278" s="49" t="s">
        <v>17</v>
      </c>
      <c r="F278" s="49" t="s">
        <v>55</v>
      </c>
      <c r="G278" s="49" t="s">
        <v>444</v>
      </c>
      <c r="H278" s="49" t="s">
        <v>188</v>
      </c>
      <c r="I278" s="48">
        <v>40</v>
      </c>
      <c r="J278" s="47">
        <v>76867595.159999996</v>
      </c>
      <c r="K278" s="48">
        <v>5573188.7000000002</v>
      </c>
    </row>
    <row r="279" spans="1:12" s="49" customFormat="1" x14ac:dyDescent="0.25">
      <c r="A279" s="49">
        <v>2019</v>
      </c>
      <c r="B279" s="46">
        <v>43664</v>
      </c>
      <c r="C279" s="46">
        <v>43668</v>
      </c>
      <c r="D279" s="49" t="s">
        <v>577</v>
      </c>
      <c r="E279" s="49" t="s">
        <v>17</v>
      </c>
      <c r="F279" s="49" t="s">
        <v>55</v>
      </c>
      <c r="G279" s="49" t="s">
        <v>444</v>
      </c>
      <c r="H279" s="49" t="s">
        <v>188</v>
      </c>
      <c r="I279" s="48">
        <v>56</v>
      </c>
      <c r="J279" s="47">
        <v>122720116.00999999</v>
      </c>
      <c r="K279" s="48">
        <v>12135294.640000001</v>
      </c>
    </row>
    <row r="280" spans="1:12" s="49" customFormat="1" x14ac:dyDescent="0.25">
      <c r="A280" s="49">
        <v>2019</v>
      </c>
      <c r="B280" s="46">
        <v>43567</v>
      </c>
      <c r="C280" s="46">
        <v>43670</v>
      </c>
      <c r="D280" s="49" t="s">
        <v>578</v>
      </c>
      <c r="E280" s="49" t="s">
        <v>17</v>
      </c>
      <c r="F280" s="49" t="s">
        <v>55</v>
      </c>
      <c r="G280" s="49" t="s">
        <v>444</v>
      </c>
      <c r="H280" s="49" t="s">
        <v>188</v>
      </c>
      <c r="I280" s="48">
        <v>52</v>
      </c>
      <c r="J280" s="47">
        <v>111345633.33999999</v>
      </c>
      <c r="K280" s="48">
        <v>10881542.35</v>
      </c>
    </row>
    <row r="281" spans="1:12" s="49" customFormat="1" x14ac:dyDescent="0.25">
      <c r="A281" s="49">
        <v>2019</v>
      </c>
      <c r="B281" s="46">
        <v>43627</v>
      </c>
      <c r="C281" s="46">
        <v>43804</v>
      </c>
      <c r="D281" s="49" t="s">
        <v>579</v>
      </c>
      <c r="E281" s="49" t="s">
        <v>25</v>
      </c>
      <c r="F281" s="49" t="s">
        <v>387</v>
      </c>
      <c r="G281" s="49" t="s">
        <v>580</v>
      </c>
      <c r="H281" s="49" t="s">
        <v>275</v>
      </c>
      <c r="I281" s="48">
        <v>60</v>
      </c>
      <c r="J281" s="47">
        <v>108163738.09</v>
      </c>
      <c r="K281" s="48">
        <v>7849321.3200000003</v>
      </c>
      <c r="L281" s="49" t="s">
        <v>88</v>
      </c>
    </row>
    <row r="282" spans="1:12" s="49" customFormat="1" x14ac:dyDescent="0.25">
      <c r="A282" s="49">
        <v>2019</v>
      </c>
      <c r="B282" s="46">
        <v>43656</v>
      </c>
      <c r="C282" s="46">
        <v>43696</v>
      </c>
      <c r="D282" s="49" t="s">
        <v>581</v>
      </c>
      <c r="E282" s="49" t="s">
        <v>17</v>
      </c>
      <c r="F282" s="49" t="s">
        <v>55</v>
      </c>
      <c r="G282" s="49" t="s">
        <v>582</v>
      </c>
      <c r="H282" s="49" t="s">
        <v>275</v>
      </c>
      <c r="I282" s="48">
        <v>20</v>
      </c>
      <c r="J282" s="47">
        <v>38086986.880000003</v>
      </c>
      <c r="K282" s="48">
        <v>4750785.12</v>
      </c>
    </row>
    <row r="283" spans="1:12" s="49" customFormat="1" x14ac:dyDescent="0.25">
      <c r="A283" s="49">
        <v>2019</v>
      </c>
      <c r="B283" s="46">
        <v>43682</v>
      </c>
      <c r="C283" s="46">
        <v>43699</v>
      </c>
      <c r="D283" s="49" t="s">
        <v>583</v>
      </c>
      <c r="E283" s="49" t="s">
        <v>25</v>
      </c>
      <c r="F283" s="49" t="s">
        <v>387</v>
      </c>
      <c r="G283" s="49" t="s">
        <v>584</v>
      </c>
      <c r="H283" s="49" t="s">
        <v>192</v>
      </c>
      <c r="I283" s="48">
        <v>72</v>
      </c>
      <c r="J283" s="47">
        <v>129136737.72</v>
      </c>
      <c r="K283" s="48">
        <v>16326910.08</v>
      </c>
    </row>
    <row r="284" spans="1:12" s="49" customFormat="1" x14ac:dyDescent="0.25">
      <c r="A284" s="49">
        <v>2019</v>
      </c>
      <c r="B284" s="46">
        <v>43493</v>
      </c>
      <c r="C284" s="46">
        <v>43495</v>
      </c>
      <c r="D284" s="49" t="s">
        <v>585</v>
      </c>
      <c r="E284" s="49" t="s">
        <v>25</v>
      </c>
      <c r="F284" s="49" t="s">
        <v>387</v>
      </c>
      <c r="G284" s="49" t="s">
        <v>584</v>
      </c>
      <c r="H284" s="49" t="s">
        <v>192</v>
      </c>
      <c r="I284" s="48">
        <v>36</v>
      </c>
      <c r="J284" s="47">
        <v>67082875.479999997</v>
      </c>
      <c r="K284" s="48">
        <v>6955841.7599999998</v>
      </c>
    </row>
    <row r="285" spans="1:12" s="49" customFormat="1" x14ac:dyDescent="0.25">
      <c r="A285" s="49">
        <v>2019</v>
      </c>
      <c r="B285" s="46">
        <v>43684</v>
      </c>
      <c r="C285" s="46">
        <v>43700</v>
      </c>
      <c r="D285" s="49" t="s">
        <v>586</v>
      </c>
      <c r="E285" s="49" t="s">
        <v>17</v>
      </c>
      <c r="F285" s="49" t="s">
        <v>162</v>
      </c>
      <c r="G285" s="49" t="s">
        <v>587</v>
      </c>
      <c r="H285" s="49" t="s">
        <v>275</v>
      </c>
      <c r="I285" s="48">
        <v>16</v>
      </c>
      <c r="J285" s="47">
        <v>29614188.710000001</v>
      </c>
      <c r="K285" s="48">
        <v>2801728.4</v>
      </c>
      <c r="L285" s="49" t="s">
        <v>88</v>
      </c>
    </row>
    <row r="286" spans="1:12" s="49" customFormat="1" x14ac:dyDescent="0.25">
      <c r="A286" s="49">
        <v>2019</v>
      </c>
      <c r="B286" s="46">
        <v>43542</v>
      </c>
      <c r="C286" s="46">
        <v>43553</v>
      </c>
      <c r="D286" s="49" t="s">
        <v>588</v>
      </c>
      <c r="E286" s="49" t="s">
        <v>17</v>
      </c>
      <c r="F286" s="49" t="s">
        <v>71</v>
      </c>
      <c r="G286" s="49" t="s">
        <v>589</v>
      </c>
      <c r="H286" s="49" t="s">
        <v>275</v>
      </c>
      <c r="I286" s="48">
        <v>44</v>
      </c>
      <c r="J286" s="47">
        <v>90536381.209999993</v>
      </c>
      <c r="K286" s="48">
        <v>7245801.3600000003</v>
      </c>
    </row>
    <row r="287" spans="1:12" s="49" customFormat="1" x14ac:dyDescent="0.25">
      <c r="A287" s="49">
        <v>2019</v>
      </c>
      <c r="B287" s="46">
        <v>43656</v>
      </c>
      <c r="C287" s="46">
        <v>43728</v>
      </c>
      <c r="D287" s="49" t="s">
        <v>590</v>
      </c>
      <c r="E287" s="49" t="s">
        <v>9</v>
      </c>
      <c r="F287" s="49" t="s">
        <v>9</v>
      </c>
      <c r="G287" s="49" t="s">
        <v>591</v>
      </c>
      <c r="H287" s="49" t="s">
        <v>159</v>
      </c>
      <c r="I287" s="48">
        <v>16</v>
      </c>
      <c r="J287" s="47">
        <v>30076707.66</v>
      </c>
      <c r="K287" s="48">
        <v>3041103</v>
      </c>
    </row>
    <row r="288" spans="1:12" s="49" customFormat="1" x14ac:dyDescent="0.25">
      <c r="A288" s="49">
        <v>2019</v>
      </c>
      <c r="B288" s="46">
        <v>43747</v>
      </c>
      <c r="C288" s="46">
        <v>43754</v>
      </c>
      <c r="D288" s="49" t="s">
        <v>592</v>
      </c>
      <c r="E288" s="49" t="s">
        <v>17</v>
      </c>
      <c r="F288" s="49" t="s">
        <v>55</v>
      </c>
      <c r="G288" s="49" t="s">
        <v>593</v>
      </c>
      <c r="H288" s="49" t="s">
        <v>177</v>
      </c>
      <c r="I288" s="48">
        <v>32</v>
      </c>
      <c r="J288" s="47">
        <v>64642613.520000003</v>
      </c>
      <c r="K288" s="48">
        <v>7010348.4800000004</v>
      </c>
    </row>
    <row r="289" spans="1:12" s="49" customFormat="1" x14ac:dyDescent="0.25">
      <c r="A289" s="49">
        <v>2019</v>
      </c>
      <c r="B289" s="46">
        <v>43501</v>
      </c>
      <c r="C289" s="46">
        <v>43543</v>
      </c>
      <c r="D289" s="49" t="s">
        <v>594</v>
      </c>
      <c r="E289" s="49" t="s">
        <v>12</v>
      </c>
      <c r="F289" s="49" t="s">
        <v>537</v>
      </c>
      <c r="G289" s="49" t="s">
        <v>595</v>
      </c>
      <c r="H289" s="49" t="s">
        <v>192</v>
      </c>
      <c r="I289" s="48">
        <v>144</v>
      </c>
      <c r="J289" s="47">
        <v>413811199.74000001</v>
      </c>
      <c r="K289" s="48">
        <v>28594757.100000001</v>
      </c>
    </row>
    <row r="290" spans="1:12" s="49" customFormat="1" x14ac:dyDescent="0.25">
      <c r="A290" s="49">
        <v>2019</v>
      </c>
      <c r="B290" s="46">
        <v>43704</v>
      </c>
      <c r="C290" s="46">
        <v>43740</v>
      </c>
      <c r="D290" s="49" t="s">
        <v>596</v>
      </c>
      <c r="E290" s="49" t="s">
        <v>17</v>
      </c>
      <c r="F290" s="49" t="s">
        <v>162</v>
      </c>
      <c r="G290" s="49" t="s">
        <v>597</v>
      </c>
      <c r="H290" s="49" t="s">
        <v>529</v>
      </c>
      <c r="I290" s="48">
        <v>224</v>
      </c>
      <c r="J290" s="47">
        <v>724774195.72000003</v>
      </c>
      <c r="K290" s="48">
        <v>47430372.200000003</v>
      </c>
    </row>
    <row r="291" spans="1:12" s="49" customFormat="1" x14ac:dyDescent="0.25">
      <c r="A291" s="49">
        <v>2019</v>
      </c>
      <c r="B291" s="46">
        <v>43720</v>
      </c>
      <c r="C291" s="46">
        <v>43749</v>
      </c>
      <c r="D291" s="49" t="s">
        <v>598</v>
      </c>
      <c r="E291" s="49" t="s">
        <v>30</v>
      </c>
      <c r="F291" s="49" t="s">
        <v>439</v>
      </c>
      <c r="G291" s="49" t="s">
        <v>599</v>
      </c>
      <c r="H291" s="49" t="s">
        <v>159</v>
      </c>
      <c r="I291" s="48">
        <v>154</v>
      </c>
      <c r="J291" s="53">
        <v>372526562</v>
      </c>
      <c r="K291" s="48">
        <v>42328463</v>
      </c>
      <c r="L291" s="49" t="s">
        <v>88</v>
      </c>
    </row>
    <row r="292" spans="1:12" s="49" customFormat="1" x14ac:dyDescent="0.25">
      <c r="A292" s="49">
        <v>2019</v>
      </c>
      <c r="B292" s="46">
        <v>43735</v>
      </c>
      <c r="C292" s="46">
        <v>43775</v>
      </c>
      <c r="D292" s="49" t="s">
        <v>600</v>
      </c>
      <c r="E292" s="49" t="s">
        <v>19</v>
      </c>
      <c r="F292" s="49" t="s">
        <v>19</v>
      </c>
      <c r="G292" s="49" t="s">
        <v>601</v>
      </c>
      <c r="H292" s="49" t="s">
        <v>159</v>
      </c>
      <c r="I292" s="48">
        <v>232</v>
      </c>
      <c r="J292" s="47">
        <v>477150810.31999999</v>
      </c>
      <c r="K292" s="48">
        <v>51554860.719999999</v>
      </c>
      <c r="L292" s="49" t="s">
        <v>88</v>
      </c>
    </row>
    <row r="293" spans="1:12" s="49" customFormat="1" x14ac:dyDescent="0.25">
      <c r="A293" s="49">
        <v>2019</v>
      </c>
      <c r="B293" s="46">
        <v>43571</v>
      </c>
      <c r="C293" s="46">
        <v>43705</v>
      </c>
      <c r="D293" s="49" t="s">
        <v>602</v>
      </c>
      <c r="E293" s="49" t="s">
        <v>19</v>
      </c>
      <c r="F293" s="49" t="s">
        <v>19</v>
      </c>
      <c r="G293" s="49" t="s">
        <v>603</v>
      </c>
      <c r="H293" s="49" t="s">
        <v>604</v>
      </c>
      <c r="I293" s="48">
        <v>128</v>
      </c>
      <c r="J293" s="47">
        <v>265899151.70000002</v>
      </c>
      <c r="K293" s="48">
        <v>23628303.16</v>
      </c>
    </row>
    <row r="294" spans="1:12" s="49" customFormat="1" x14ac:dyDescent="0.25">
      <c r="A294" s="49">
        <v>2019</v>
      </c>
      <c r="B294" s="46">
        <v>43518</v>
      </c>
      <c r="C294" s="46">
        <v>43586</v>
      </c>
      <c r="D294" s="49" t="s">
        <v>605</v>
      </c>
      <c r="E294" s="49" t="s">
        <v>17</v>
      </c>
      <c r="F294" s="49" t="s">
        <v>71</v>
      </c>
      <c r="G294" s="49" t="s">
        <v>606</v>
      </c>
      <c r="H294" s="49" t="s">
        <v>275</v>
      </c>
      <c r="I294" s="48">
        <v>64</v>
      </c>
      <c r="J294" s="47">
        <v>143333782.88</v>
      </c>
      <c r="K294" s="48">
        <v>13154284.16</v>
      </c>
    </row>
    <row r="295" spans="1:12" s="49" customFormat="1" x14ac:dyDescent="0.25">
      <c r="A295" s="49">
        <v>2019</v>
      </c>
      <c r="B295" s="46">
        <v>43514</v>
      </c>
      <c r="C295" s="46">
        <v>43539</v>
      </c>
      <c r="D295" s="49" t="s">
        <v>26</v>
      </c>
      <c r="E295" s="49" t="s">
        <v>26</v>
      </c>
      <c r="F295" s="49" t="s">
        <v>60</v>
      </c>
      <c r="G295" s="49" t="s">
        <v>607</v>
      </c>
      <c r="H295" s="49" t="s">
        <v>608</v>
      </c>
      <c r="I295" s="48">
        <v>693</v>
      </c>
      <c r="J295" s="47">
        <v>1090011414.5899999</v>
      </c>
      <c r="K295" s="48">
        <v>108162974.08</v>
      </c>
    </row>
    <row r="296" spans="1:12" s="49" customFormat="1" x14ac:dyDescent="0.25">
      <c r="A296" s="49">
        <v>2019</v>
      </c>
      <c r="B296" s="46">
        <v>43731</v>
      </c>
      <c r="C296" s="46">
        <v>43789</v>
      </c>
      <c r="D296" s="49" t="s">
        <v>609</v>
      </c>
      <c r="E296" s="49" t="s">
        <v>19</v>
      </c>
      <c r="F296" s="49" t="s">
        <v>19</v>
      </c>
      <c r="G296" s="49" t="s">
        <v>610</v>
      </c>
      <c r="H296" s="49" t="s">
        <v>188</v>
      </c>
      <c r="I296" s="48">
        <v>352</v>
      </c>
      <c r="J296" s="47">
        <v>669620324.62</v>
      </c>
      <c r="K296" s="48">
        <v>54252947.840000004</v>
      </c>
    </row>
    <row r="297" spans="1:12" s="49" customFormat="1" x14ac:dyDescent="0.25">
      <c r="A297" s="49">
        <v>2020</v>
      </c>
      <c r="B297" s="46">
        <v>43853</v>
      </c>
      <c r="C297" s="46">
        <v>43871</v>
      </c>
      <c r="D297" s="49" t="s">
        <v>611</v>
      </c>
      <c r="E297" s="49" t="s">
        <v>19</v>
      </c>
      <c r="F297" s="49" t="s">
        <v>19</v>
      </c>
      <c r="G297" s="49" t="s">
        <v>612</v>
      </c>
      <c r="H297" s="49" t="s">
        <v>188</v>
      </c>
      <c r="I297" s="48">
        <v>384</v>
      </c>
      <c r="J297" s="47">
        <v>641627775.92999995</v>
      </c>
      <c r="K297" s="48">
        <v>52828361.759999998</v>
      </c>
    </row>
    <row r="298" spans="1:12" s="49" customFormat="1" x14ac:dyDescent="0.25">
      <c r="A298" s="49">
        <v>2020</v>
      </c>
      <c r="B298" s="46">
        <v>43886</v>
      </c>
      <c r="C298" s="46">
        <v>43852</v>
      </c>
      <c r="D298" s="49" t="s">
        <v>613</v>
      </c>
      <c r="E298" s="49" t="s">
        <v>18</v>
      </c>
      <c r="F298" s="49" t="s">
        <v>147</v>
      </c>
      <c r="G298" s="49" t="s">
        <v>614</v>
      </c>
      <c r="H298" s="49" t="s">
        <v>188</v>
      </c>
      <c r="I298" s="48">
        <v>401</v>
      </c>
      <c r="J298" s="47">
        <v>636400900.42999995</v>
      </c>
      <c r="K298" s="48">
        <v>66283266.280000009</v>
      </c>
    </row>
    <row r="299" spans="1:12" s="49" customFormat="1" x14ac:dyDescent="0.25">
      <c r="A299" s="49">
        <v>2020</v>
      </c>
      <c r="B299" s="46">
        <v>43536</v>
      </c>
      <c r="C299" s="46">
        <v>44081</v>
      </c>
      <c r="D299" s="49" t="s">
        <v>615</v>
      </c>
      <c r="E299" s="49" t="s">
        <v>17</v>
      </c>
      <c r="F299" s="49" t="s">
        <v>55</v>
      </c>
      <c r="G299" s="49" t="s">
        <v>616</v>
      </c>
      <c r="H299" s="49" t="s">
        <v>617</v>
      </c>
      <c r="I299" s="48">
        <v>40</v>
      </c>
      <c r="J299" s="47">
        <v>77096681.939999983</v>
      </c>
      <c r="K299" s="48">
        <v>8059715.2400000002</v>
      </c>
    </row>
    <row r="300" spans="1:12" s="49" customFormat="1" x14ac:dyDescent="0.25">
      <c r="A300" s="49">
        <v>2020</v>
      </c>
      <c r="B300" s="46">
        <v>44140</v>
      </c>
      <c r="C300" s="46">
        <v>43788</v>
      </c>
      <c r="D300" s="49" t="s">
        <v>618</v>
      </c>
      <c r="E300" s="49" t="s">
        <v>17</v>
      </c>
      <c r="F300" s="49" t="s">
        <v>162</v>
      </c>
      <c r="G300" s="49" t="s">
        <v>502</v>
      </c>
      <c r="H300" s="49" t="s">
        <v>619</v>
      </c>
      <c r="I300" s="48">
        <v>20</v>
      </c>
      <c r="J300" s="47">
        <v>60990222.86999999</v>
      </c>
      <c r="K300" s="48">
        <v>5120432.37</v>
      </c>
    </row>
    <row r="301" spans="1:12" s="49" customFormat="1" x14ac:dyDescent="0.25">
      <c r="A301" s="49">
        <v>2020</v>
      </c>
      <c r="B301" s="46">
        <v>44123</v>
      </c>
      <c r="C301" s="46">
        <v>44166</v>
      </c>
      <c r="D301" s="49" t="s">
        <v>620</v>
      </c>
      <c r="E301" s="49" t="s">
        <v>22</v>
      </c>
      <c r="F301" s="49" t="s">
        <v>22</v>
      </c>
      <c r="G301" s="49" t="s">
        <v>621</v>
      </c>
      <c r="H301" s="49" t="s">
        <v>622</v>
      </c>
      <c r="I301" s="48">
        <v>608</v>
      </c>
      <c r="J301" s="47">
        <v>1145035049.27</v>
      </c>
      <c r="K301" s="48">
        <v>120191865.92</v>
      </c>
    </row>
    <row r="302" spans="1:12" s="49" customFormat="1" x14ac:dyDescent="0.25">
      <c r="A302" s="49">
        <v>2020</v>
      </c>
      <c r="B302" s="46">
        <v>44019</v>
      </c>
      <c r="C302" s="46">
        <v>44097</v>
      </c>
      <c r="D302" s="49" t="s">
        <v>623</v>
      </c>
      <c r="E302" s="49" t="s">
        <v>17</v>
      </c>
      <c r="F302" s="49" t="s">
        <v>55</v>
      </c>
      <c r="G302" s="49" t="s">
        <v>624</v>
      </c>
      <c r="H302" s="49" t="s">
        <v>619</v>
      </c>
      <c r="I302" s="48">
        <v>460</v>
      </c>
      <c r="J302" s="47">
        <v>1195075454.7060001</v>
      </c>
      <c r="K302" s="48">
        <v>112093238.65000001</v>
      </c>
    </row>
    <row r="303" spans="1:12" s="49" customFormat="1" x14ac:dyDescent="0.25">
      <c r="A303" s="49">
        <v>2020</v>
      </c>
      <c r="B303" s="46">
        <v>44176</v>
      </c>
      <c r="C303" s="46">
        <v>44193</v>
      </c>
      <c r="D303" s="49" t="s">
        <v>625</v>
      </c>
      <c r="E303" s="49" t="s">
        <v>19</v>
      </c>
      <c r="F303" s="49" t="s">
        <v>19</v>
      </c>
      <c r="G303" s="49" t="s">
        <v>626</v>
      </c>
      <c r="H303" s="49" t="s">
        <v>159</v>
      </c>
      <c r="I303" s="48">
        <v>144</v>
      </c>
      <c r="J303" s="47">
        <v>414735422.40000004</v>
      </c>
      <c r="K303" s="48">
        <v>42090285.600000001</v>
      </c>
    </row>
    <row r="304" spans="1:12" s="49" customFormat="1" x14ac:dyDescent="0.25">
      <c r="A304" s="49">
        <v>2020</v>
      </c>
      <c r="B304" s="50"/>
      <c r="C304" s="46">
        <v>43840</v>
      </c>
      <c r="D304" s="49" t="s">
        <v>627</v>
      </c>
      <c r="E304" s="49" t="s">
        <v>17</v>
      </c>
      <c r="F304" s="49" t="s">
        <v>162</v>
      </c>
      <c r="G304" s="49" t="s">
        <v>628</v>
      </c>
      <c r="H304" s="49" t="s">
        <v>177</v>
      </c>
      <c r="I304" s="48">
        <v>272</v>
      </c>
      <c r="J304" s="47">
        <v>514969567.52000004</v>
      </c>
      <c r="K304" s="48">
        <v>51841155.020000011</v>
      </c>
      <c r="L304" s="49" t="s">
        <v>88</v>
      </c>
    </row>
    <row r="305" spans="1:12" s="49" customFormat="1" x14ac:dyDescent="0.25">
      <c r="A305" s="49">
        <v>2020</v>
      </c>
      <c r="B305" s="46">
        <v>43900</v>
      </c>
      <c r="C305" s="46">
        <v>43604</v>
      </c>
      <c r="D305" s="49" t="s">
        <v>629</v>
      </c>
      <c r="E305" s="49" t="s">
        <v>17</v>
      </c>
      <c r="F305" s="49" t="s">
        <v>71</v>
      </c>
      <c r="G305" s="49" t="s">
        <v>34</v>
      </c>
      <c r="H305" s="49" t="s">
        <v>630</v>
      </c>
      <c r="I305" s="48">
        <v>191</v>
      </c>
      <c r="J305" s="47">
        <v>323433801.12</v>
      </c>
      <c r="K305" s="48">
        <v>28031103.84</v>
      </c>
      <c r="L305" s="49" t="s">
        <v>88</v>
      </c>
    </row>
    <row r="306" spans="1:12" s="49" customFormat="1" x14ac:dyDescent="0.25">
      <c r="A306" s="49">
        <v>2020</v>
      </c>
      <c r="B306" s="46">
        <v>44134</v>
      </c>
      <c r="C306" s="46">
        <v>44145</v>
      </c>
      <c r="D306" s="49" t="s">
        <v>631</v>
      </c>
      <c r="E306" s="49" t="s">
        <v>16</v>
      </c>
      <c r="F306" s="49" t="s">
        <v>157</v>
      </c>
      <c r="G306" s="49" t="s">
        <v>632</v>
      </c>
      <c r="H306" s="49" t="s">
        <v>622</v>
      </c>
      <c r="I306" s="48">
        <v>120</v>
      </c>
      <c r="J306" s="47">
        <v>232292957.52000001</v>
      </c>
      <c r="K306" s="48">
        <v>26703501.600000001</v>
      </c>
    </row>
    <row r="307" spans="1:12" s="49" customFormat="1" x14ac:dyDescent="0.25">
      <c r="A307" s="49">
        <v>2020</v>
      </c>
      <c r="B307" s="46">
        <v>44061</v>
      </c>
      <c r="C307" s="46">
        <v>44105</v>
      </c>
      <c r="D307" s="49" t="s">
        <v>633</v>
      </c>
      <c r="E307" s="49" t="s">
        <v>10</v>
      </c>
      <c r="F307" s="49" t="s">
        <v>10</v>
      </c>
      <c r="G307" s="49" t="s">
        <v>40</v>
      </c>
      <c r="H307" s="49" t="s">
        <v>412</v>
      </c>
      <c r="I307" s="48">
        <v>472</v>
      </c>
      <c r="J307" s="47">
        <v>1027628852.42</v>
      </c>
      <c r="K307" s="48">
        <v>83753349.439999998</v>
      </c>
    </row>
    <row r="308" spans="1:12" s="49" customFormat="1" x14ac:dyDescent="0.25">
      <c r="A308" s="49">
        <v>2020</v>
      </c>
      <c r="B308" s="46">
        <v>43788</v>
      </c>
      <c r="C308" s="46">
        <v>43874</v>
      </c>
      <c r="D308" s="49" t="s">
        <v>634</v>
      </c>
      <c r="E308" s="49" t="s">
        <v>17</v>
      </c>
      <c r="F308" s="49" t="s">
        <v>67</v>
      </c>
      <c r="G308" s="49" t="s">
        <v>635</v>
      </c>
      <c r="H308" s="49" t="s">
        <v>188</v>
      </c>
      <c r="I308" s="48">
        <v>88</v>
      </c>
      <c r="J308" s="47">
        <v>200427545.90000001</v>
      </c>
      <c r="K308" s="48">
        <v>18824601.199999999</v>
      </c>
    </row>
    <row r="309" spans="1:12" s="49" customFormat="1" x14ac:dyDescent="0.25">
      <c r="A309" s="49">
        <v>2020</v>
      </c>
      <c r="B309" s="50" t="s">
        <v>636</v>
      </c>
      <c r="C309" s="46">
        <v>44166</v>
      </c>
      <c r="D309" s="49" t="s">
        <v>637</v>
      </c>
      <c r="E309" s="49" t="s">
        <v>17</v>
      </c>
      <c r="F309" s="49" t="s">
        <v>55</v>
      </c>
      <c r="G309" s="49" t="s">
        <v>638</v>
      </c>
      <c r="H309" s="49" t="s">
        <v>639</v>
      </c>
      <c r="I309" s="48">
        <v>144</v>
      </c>
      <c r="J309" s="47">
        <v>319852412.15000004</v>
      </c>
      <c r="K309" s="48">
        <v>32934575.52</v>
      </c>
    </row>
    <row r="310" spans="1:12" s="49" customFormat="1" x14ac:dyDescent="0.25">
      <c r="A310" s="49">
        <v>2020</v>
      </c>
      <c r="B310" s="46">
        <v>44061</v>
      </c>
      <c r="C310" s="46">
        <v>44154</v>
      </c>
      <c r="D310" s="49" t="s">
        <v>640</v>
      </c>
      <c r="E310" s="49" t="s">
        <v>17</v>
      </c>
      <c r="F310" s="49" t="s">
        <v>55</v>
      </c>
      <c r="G310" s="49" t="s">
        <v>641</v>
      </c>
      <c r="H310" s="49" t="s">
        <v>619</v>
      </c>
      <c r="I310" s="48">
        <v>416</v>
      </c>
      <c r="J310" s="47">
        <v>1229205058.28</v>
      </c>
      <c r="K310" s="48">
        <v>82637646.349999994</v>
      </c>
    </row>
    <row r="311" spans="1:12" s="49" customFormat="1" x14ac:dyDescent="0.25">
      <c r="A311" s="49">
        <v>2020</v>
      </c>
      <c r="B311" s="46">
        <v>44061</v>
      </c>
      <c r="C311" s="46">
        <v>44061</v>
      </c>
      <c r="D311" s="49" t="s">
        <v>642</v>
      </c>
      <c r="E311" s="49" t="s">
        <v>17</v>
      </c>
      <c r="F311" s="49" t="s">
        <v>55</v>
      </c>
      <c r="G311" s="49" t="s">
        <v>643</v>
      </c>
      <c r="H311" s="49" t="s">
        <v>644</v>
      </c>
      <c r="I311" s="49">
        <v>36</v>
      </c>
      <c r="J311" s="47">
        <v>64933231.200000003</v>
      </c>
      <c r="K311" s="48">
        <v>8275845</v>
      </c>
    </row>
    <row r="312" spans="1:12" s="49" customFormat="1" x14ac:dyDescent="0.25">
      <c r="A312" s="49">
        <v>2020</v>
      </c>
      <c r="B312" s="46">
        <v>43986</v>
      </c>
      <c r="C312" s="46">
        <v>44056</v>
      </c>
      <c r="D312" s="49" t="s">
        <v>645</v>
      </c>
      <c r="E312" s="49" t="s">
        <v>17</v>
      </c>
      <c r="F312" s="49" t="s">
        <v>71</v>
      </c>
      <c r="G312" s="49" t="s">
        <v>646</v>
      </c>
      <c r="H312" s="49" t="s">
        <v>619</v>
      </c>
      <c r="I312" s="48">
        <v>40</v>
      </c>
      <c r="J312" s="47">
        <v>95501248.410000011</v>
      </c>
      <c r="K312" s="48">
        <v>10333755.32</v>
      </c>
    </row>
    <row r="313" spans="1:12" s="49" customFormat="1" x14ac:dyDescent="0.25">
      <c r="A313" s="49">
        <v>2020</v>
      </c>
      <c r="B313" s="46">
        <v>43812</v>
      </c>
      <c r="C313" s="46">
        <v>43881</v>
      </c>
      <c r="D313" s="49" t="s">
        <v>647</v>
      </c>
      <c r="E313" s="49" t="s">
        <v>17</v>
      </c>
      <c r="F313" s="49" t="s">
        <v>71</v>
      </c>
      <c r="G313" s="49" t="s">
        <v>648</v>
      </c>
      <c r="H313" s="49" t="s">
        <v>159</v>
      </c>
      <c r="I313" s="48">
        <v>32</v>
      </c>
      <c r="J313" s="47">
        <v>73742671</v>
      </c>
      <c r="K313" s="48">
        <v>7396660</v>
      </c>
      <c r="L313" s="49" t="s">
        <v>88</v>
      </c>
    </row>
    <row r="314" spans="1:12" s="49" customFormat="1" x14ac:dyDescent="0.25">
      <c r="A314" s="49">
        <v>2020</v>
      </c>
      <c r="B314" s="46">
        <v>43871</v>
      </c>
      <c r="C314" s="46">
        <v>43998</v>
      </c>
      <c r="D314" s="49" t="s">
        <v>649</v>
      </c>
      <c r="E314" s="49" t="s">
        <v>17</v>
      </c>
      <c r="F314" s="49" t="s">
        <v>71</v>
      </c>
      <c r="G314" s="49" t="s">
        <v>650</v>
      </c>
      <c r="H314" s="49" t="s">
        <v>644</v>
      </c>
      <c r="I314" s="48">
        <v>32</v>
      </c>
      <c r="J314" s="47">
        <v>71427527.090000004</v>
      </c>
      <c r="K314" s="48">
        <v>7362807.1600000001</v>
      </c>
    </row>
    <row r="315" spans="1:12" s="49" customFormat="1" x14ac:dyDescent="0.25">
      <c r="A315" s="49">
        <v>2020</v>
      </c>
      <c r="B315" s="46">
        <v>44061</v>
      </c>
      <c r="C315" s="46">
        <v>44063</v>
      </c>
      <c r="D315" s="49" t="s">
        <v>651</v>
      </c>
      <c r="E315" s="49" t="s">
        <v>17</v>
      </c>
      <c r="F315" s="49" t="s">
        <v>67</v>
      </c>
      <c r="G315" s="49" t="s">
        <v>652</v>
      </c>
      <c r="H315" s="49" t="s">
        <v>619</v>
      </c>
      <c r="I315" s="48">
        <v>64</v>
      </c>
      <c r="J315" s="47">
        <v>165764692</v>
      </c>
      <c r="K315" s="48">
        <v>16342774.4</v>
      </c>
    </row>
    <row r="316" spans="1:12" s="49" customFormat="1" x14ac:dyDescent="0.25">
      <c r="A316" s="49">
        <v>2020</v>
      </c>
      <c r="B316" s="46">
        <v>43878</v>
      </c>
      <c r="C316" s="46">
        <v>44081</v>
      </c>
      <c r="D316" s="49" t="s">
        <v>653</v>
      </c>
      <c r="E316" s="49" t="s">
        <v>23</v>
      </c>
      <c r="F316" s="49" t="s">
        <v>23</v>
      </c>
      <c r="G316" s="49" t="s">
        <v>654</v>
      </c>
      <c r="H316" s="49" t="s">
        <v>630</v>
      </c>
      <c r="I316" s="48">
        <v>232</v>
      </c>
      <c r="J316" s="47">
        <v>615662236.85000002</v>
      </c>
      <c r="K316" s="48">
        <v>66719267.32</v>
      </c>
      <c r="L316" s="49" t="s">
        <v>88</v>
      </c>
    </row>
    <row r="317" spans="1:12" s="49" customFormat="1" x14ac:dyDescent="0.25">
      <c r="A317" s="49">
        <v>2020</v>
      </c>
      <c r="B317" s="46">
        <v>43753</v>
      </c>
      <c r="C317" s="46">
        <v>43878</v>
      </c>
      <c r="D317" s="49" t="s">
        <v>655</v>
      </c>
      <c r="E317" s="49" t="s">
        <v>21</v>
      </c>
      <c r="F317" s="49" t="s">
        <v>21</v>
      </c>
      <c r="G317" s="49" t="s">
        <v>656</v>
      </c>
      <c r="H317" s="49" t="s">
        <v>188</v>
      </c>
      <c r="I317" s="48">
        <v>48</v>
      </c>
      <c r="J317" s="47">
        <v>111244171.2</v>
      </c>
      <c r="K317" s="48">
        <v>11111479.68</v>
      </c>
    </row>
    <row r="318" spans="1:12" s="49" customFormat="1" x14ac:dyDescent="0.25">
      <c r="A318" s="49">
        <v>2020</v>
      </c>
      <c r="B318" s="46">
        <v>44063</v>
      </c>
      <c r="C318" s="46">
        <v>44071</v>
      </c>
      <c r="D318" s="49" t="s">
        <v>657</v>
      </c>
      <c r="E318" s="49" t="s">
        <v>17</v>
      </c>
      <c r="F318" s="49" t="s">
        <v>67</v>
      </c>
      <c r="G318" s="49" t="s">
        <v>658</v>
      </c>
      <c r="H318" s="49" t="s">
        <v>159</v>
      </c>
      <c r="I318" s="49">
        <v>592</v>
      </c>
      <c r="J318" s="47">
        <v>1131395463.0700002</v>
      </c>
      <c r="K318" s="48">
        <v>109728075.28</v>
      </c>
    </row>
    <row r="319" spans="1:12" s="49" customFormat="1" x14ac:dyDescent="0.25">
      <c r="A319" s="49">
        <v>2020</v>
      </c>
      <c r="B319" s="46">
        <v>44027</v>
      </c>
      <c r="C319" s="46">
        <v>43985</v>
      </c>
      <c r="D319" s="49" t="s">
        <v>659</v>
      </c>
      <c r="E319" s="49" t="s">
        <v>18</v>
      </c>
      <c r="F319" s="49" t="s">
        <v>147</v>
      </c>
      <c r="G319" s="49" t="s">
        <v>660</v>
      </c>
      <c r="H319" s="49" t="s">
        <v>617</v>
      </c>
      <c r="I319" s="48">
        <v>384</v>
      </c>
      <c r="J319" s="47">
        <v>367458217.65999997</v>
      </c>
      <c r="K319" s="48">
        <v>38728607.759999998</v>
      </c>
    </row>
    <row r="320" spans="1:12" s="49" customFormat="1" x14ac:dyDescent="0.25">
      <c r="A320" s="49">
        <v>2020</v>
      </c>
      <c r="B320" s="46">
        <v>43717</v>
      </c>
      <c r="C320" s="46">
        <v>43853</v>
      </c>
      <c r="D320" s="49" t="s">
        <v>661</v>
      </c>
      <c r="E320" s="49" t="s">
        <v>17</v>
      </c>
      <c r="F320" s="49" t="s">
        <v>71</v>
      </c>
      <c r="G320" s="49" t="s">
        <v>662</v>
      </c>
      <c r="H320" s="49" t="s">
        <v>249</v>
      </c>
      <c r="I320" s="48">
        <v>648</v>
      </c>
      <c r="J320" s="47">
        <v>1049528926.0200002</v>
      </c>
      <c r="K320" s="48">
        <v>113143414.47999999</v>
      </c>
    </row>
    <row r="321" spans="1:12" s="49" customFormat="1" x14ac:dyDescent="0.25">
      <c r="A321" s="49">
        <v>2020</v>
      </c>
      <c r="B321" s="46">
        <v>44060</v>
      </c>
      <c r="C321" s="46">
        <v>44109</v>
      </c>
      <c r="D321" s="49" t="s">
        <v>663</v>
      </c>
      <c r="E321" s="49" t="s">
        <v>17</v>
      </c>
      <c r="F321" s="49" t="s">
        <v>162</v>
      </c>
      <c r="G321" s="49" t="s">
        <v>664</v>
      </c>
      <c r="H321" s="49" t="s">
        <v>619</v>
      </c>
      <c r="I321" s="48">
        <v>40</v>
      </c>
      <c r="J321" s="47">
        <v>95456752.530000001</v>
      </c>
      <c r="K321" s="48">
        <v>8403066.2400000002</v>
      </c>
    </row>
    <row r="322" spans="1:12" s="49" customFormat="1" x14ac:dyDescent="0.25">
      <c r="A322" s="49">
        <v>2020</v>
      </c>
      <c r="B322" s="46">
        <v>43886</v>
      </c>
      <c r="C322" s="46">
        <v>43999</v>
      </c>
      <c r="D322" s="49" t="s">
        <v>665</v>
      </c>
      <c r="E322" s="49" t="s">
        <v>17</v>
      </c>
      <c r="F322" s="49" t="s">
        <v>55</v>
      </c>
      <c r="G322" s="49" t="s">
        <v>666</v>
      </c>
      <c r="H322" s="49" t="s">
        <v>619</v>
      </c>
      <c r="I322" s="48">
        <v>16</v>
      </c>
      <c r="J322" s="47">
        <v>33798017.259999998</v>
      </c>
      <c r="K322" s="48">
        <v>3920761.44</v>
      </c>
    </row>
    <row r="323" spans="1:12" s="49" customFormat="1" x14ac:dyDescent="0.25">
      <c r="A323" s="49">
        <v>2020</v>
      </c>
      <c r="B323" s="46">
        <v>44036</v>
      </c>
      <c r="C323" s="46">
        <v>44084</v>
      </c>
      <c r="D323" s="49" t="s">
        <v>667</v>
      </c>
      <c r="E323" s="49" t="s">
        <v>22</v>
      </c>
      <c r="F323" s="49" t="s">
        <v>22</v>
      </c>
      <c r="G323" s="49" t="s">
        <v>668</v>
      </c>
      <c r="H323" s="49" t="s">
        <v>619</v>
      </c>
      <c r="I323" s="48">
        <v>108</v>
      </c>
      <c r="J323" s="47">
        <v>200990186.63999996</v>
      </c>
      <c r="K323" s="48">
        <v>22720963.32</v>
      </c>
    </row>
    <row r="324" spans="1:12" s="49" customFormat="1" x14ac:dyDescent="0.25">
      <c r="A324" s="49">
        <v>2020</v>
      </c>
      <c r="B324" s="46">
        <v>44113</v>
      </c>
      <c r="C324" s="46">
        <v>44117</v>
      </c>
      <c r="D324" s="49" t="s">
        <v>669</v>
      </c>
      <c r="E324" s="49" t="s">
        <v>25</v>
      </c>
      <c r="F324" s="49" t="s">
        <v>387</v>
      </c>
      <c r="G324" s="49" t="s">
        <v>289</v>
      </c>
      <c r="H324" s="49" t="s">
        <v>644</v>
      </c>
      <c r="I324" s="48">
        <v>614</v>
      </c>
      <c r="J324" s="47">
        <v>1505065763.77</v>
      </c>
      <c r="K324" s="48">
        <v>156625725</v>
      </c>
    </row>
    <row r="325" spans="1:12" s="49" customFormat="1" x14ac:dyDescent="0.25">
      <c r="A325" s="49">
        <v>2020</v>
      </c>
      <c r="B325" s="46">
        <v>44029</v>
      </c>
      <c r="C325" s="46">
        <v>44097</v>
      </c>
      <c r="D325" s="49" t="s">
        <v>670</v>
      </c>
      <c r="E325" s="49" t="s">
        <v>10</v>
      </c>
      <c r="F325" s="49" t="s">
        <v>10</v>
      </c>
      <c r="G325" s="49" t="s">
        <v>671</v>
      </c>
      <c r="H325" s="49" t="s">
        <v>619</v>
      </c>
      <c r="I325" s="48">
        <v>8</v>
      </c>
      <c r="J325" s="47">
        <v>19598141.66</v>
      </c>
      <c r="K325" s="48">
        <v>921040.24</v>
      </c>
    </row>
    <row r="326" spans="1:12" s="49" customFormat="1" x14ac:dyDescent="0.25">
      <c r="A326" s="49">
        <v>2020</v>
      </c>
      <c r="B326" s="46">
        <v>43809</v>
      </c>
      <c r="C326" s="46">
        <v>43864</v>
      </c>
      <c r="D326" s="49" t="s">
        <v>672</v>
      </c>
      <c r="E326" s="49" t="s">
        <v>30</v>
      </c>
      <c r="F326" s="49" t="s">
        <v>439</v>
      </c>
      <c r="G326" s="49" t="s">
        <v>673</v>
      </c>
      <c r="H326" s="49" t="s">
        <v>177</v>
      </c>
      <c r="I326" s="48">
        <v>150</v>
      </c>
      <c r="J326" s="47">
        <v>304662437.00999999</v>
      </c>
      <c r="K326" s="48">
        <v>32061815.699999996</v>
      </c>
      <c r="L326" s="49" t="s">
        <v>88</v>
      </c>
    </row>
    <row r="327" spans="1:12" s="49" customFormat="1" x14ac:dyDescent="0.25">
      <c r="A327" s="49">
        <v>2020</v>
      </c>
      <c r="B327" s="46">
        <v>44110</v>
      </c>
      <c r="C327" s="46">
        <v>44113</v>
      </c>
      <c r="D327" s="49" t="s">
        <v>674</v>
      </c>
      <c r="E327" s="49" t="s">
        <v>22</v>
      </c>
      <c r="F327" s="49" t="s">
        <v>22</v>
      </c>
      <c r="G327" s="49" t="s">
        <v>675</v>
      </c>
      <c r="H327" s="49" t="s">
        <v>617</v>
      </c>
      <c r="I327" s="48">
        <v>36</v>
      </c>
      <c r="J327" s="47">
        <v>75536810.680000007</v>
      </c>
      <c r="K327" s="48">
        <v>5581049.1900000004</v>
      </c>
    </row>
    <row r="328" spans="1:12" s="49" customFormat="1" x14ac:dyDescent="0.25">
      <c r="A328" s="49">
        <v>2020</v>
      </c>
      <c r="B328" s="46">
        <v>43948</v>
      </c>
      <c r="C328" s="46">
        <v>44053</v>
      </c>
      <c r="D328" s="49" t="s">
        <v>676</v>
      </c>
      <c r="E328" s="49" t="s">
        <v>22</v>
      </c>
      <c r="F328" s="49" t="s">
        <v>22</v>
      </c>
      <c r="G328" s="49" t="s">
        <v>677</v>
      </c>
      <c r="H328" s="49" t="s">
        <v>617</v>
      </c>
      <c r="I328" s="48">
        <v>48</v>
      </c>
      <c r="J328" s="47">
        <v>111660970.2</v>
      </c>
      <c r="K328" s="48">
        <v>11929258.74</v>
      </c>
    </row>
    <row r="329" spans="1:12" s="49" customFormat="1" x14ac:dyDescent="0.25">
      <c r="A329" s="49">
        <v>2020</v>
      </c>
      <c r="B329" s="46">
        <v>44013</v>
      </c>
      <c r="C329" s="46">
        <v>44091</v>
      </c>
      <c r="D329" s="49" t="s">
        <v>678</v>
      </c>
      <c r="E329" s="49" t="s">
        <v>17</v>
      </c>
      <c r="F329" s="49" t="s">
        <v>55</v>
      </c>
      <c r="G329" s="49" t="s">
        <v>679</v>
      </c>
      <c r="H329" s="49" t="s">
        <v>188</v>
      </c>
      <c r="I329" s="48">
        <v>32</v>
      </c>
      <c r="J329" s="47">
        <v>78675491.920000002</v>
      </c>
      <c r="K329" s="48">
        <v>7971241.9633599967</v>
      </c>
      <c r="L329" s="49" t="s">
        <v>88</v>
      </c>
    </row>
    <row r="330" spans="1:12" s="49" customFormat="1" x14ac:dyDescent="0.25">
      <c r="A330" s="49">
        <v>2020</v>
      </c>
      <c r="B330" s="46">
        <v>44013</v>
      </c>
      <c r="C330" s="46">
        <v>44095</v>
      </c>
      <c r="D330" s="49" t="s">
        <v>680</v>
      </c>
      <c r="E330" s="49" t="s">
        <v>17</v>
      </c>
      <c r="F330" s="49" t="s">
        <v>55</v>
      </c>
      <c r="G330" s="49" t="s">
        <v>679</v>
      </c>
      <c r="H330" s="49" t="s">
        <v>619</v>
      </c>
      <c r="I330" s="48">
        <v>16</v>
      </c>
      <c r="J330" s="47">
        <v>40199466.82</v>
      </c>
      <c r="K330" s="48">
        <v>4028328.48</v>
      </c>
      <c r="L330" s="49" t="s">
        <v>88</v>
      </c>
    </row>
    <row r="331" spans="1:12" s="49" customFormat="1" x14ac:dyDescent="0.25">
      <c r="A331" s="49">
        <v>2020</v>
      </c>
      <c r="B331" s="46">
        <v>44013</v>
      </c>
      <c r="C331" s="46">
        <v>44095</v>
      </c>
      <c r="D331" s="49" t="s">
        <v>681</v>
      </c>
      <c r="E331" s="49" t="s">
        <v>17</v>
      </c>
      <c r="F331" s="49" t="s">
        <v>55</v>
      </c>
      <c r="G331" s="49" t="s">
        <v>679</v>
      </c>
      <c r="H331" s="49" t="s">
        <v>619</v>
      </c>
      <c r="I331" s="48">
        <v>24</v>
      </c>
      <c r="J331" s="47">
        <v>59525514.649999991</v>
      </c>
      <c r="K331" s="48">
        <v>6082709.36032</v>
      </c>
      <c r="L331" s="49" t="s">
        <v>88</v>
      </c>
    </row>
    <row r="332" spans="1:12" s="49" customFormat="1" x14ac:dyDescent="0.25">
      <c r="A332" s="49">
        <v>2020</v>
      </c>
      <c r="B332" s="46">
        <v>44113</v>
      </c>
      <c r="C332" s="46">
        <v>44120</v>
      </c>
      <c r="D332" s="49" t="s">
        <v>682</v>
      </c>
      <c r="E332" s="49" t="s">
        <v>17</v>
      </c>
      <c r="F332" s="49" t="s">
        <v>71</v>
      </c>
      <c r="G332" s="49" t="s">
        <v>34</v>
      </c>
      <c r="H332" s="49" t="s">
        <v>630</v>
      </c>
      <c r="I332" s="48">
        <v>216</v>
      </c>
      <c r="J332" s="47">
        <v>380742970.59999996</v>
      </c>
      <c r="K332" s="48">
        <v>39079359.18</v>
      </c>
    </row>
    <row r="333" spans="1:12" s="49" customFormat="1" x14ac:dyDescent="0.25">
      <c r="A333" s="49">
        <v>2020</v>
      </c>
      <c r="B333" s="46">
        <v>44061</v>
      </c>
      <c r="C333" s="46">
        <v>44119</v>
      </c>
      <c r="D333" s="49" t="s">
        <v>683</v>
      </c>
      <c r="E333" s="49" t="s">
        <v>17</v>
      </c>
      <c r="F333" s="49" t="s">
        <v>67</v>
      </c>
      <c r="G333" s="49" t="s">
        <v>652</v>
      </c>
      <c r="H333" s="49" t="s">
        <v>619</v>
      </c>
      <c r="I333" s="48">
        <v>36</v>
      </c>
      <c r="J333" s="47">
        <v>56891186.890000001</v>
      </c>
      <c r="K333" s="48">
        <v>5793679.4400000004</v>
      </c>
    </row>
    <row r="334" spans="1:12" s="49" customFormat="1" x14ac:dyDescent="0.25">
      <c r="A334" s="49">
        <v>2020</v>
      </c>
      <c r="B334" s="46">
        <v>44061</v>
      </c>
      <c r="C334" s="46">
        <v>44125</v>
      </c>
      <c r="D334" s="49" t="s">
        <v>684</v>
      </c>
      <c r="E334" s="49" t="s">
        <v>19</v>
      </c>
      <c r="F334" s="49" t="s">
        <v>506</v>
      </c>
      <c r="G334" s="49" t="s">
        <v>685</v>
      </c>
      <c r="H334" s="49" t="s">
        <v>619</v>
      </c>
      <c r="I334" s="48">
        <v>172</v>
      </c>
      <c r="J334" s="47">
        <v>451721348.96000004</v>
      </c>
      <c r="K334" s="48">
        <v>49707208.390000001</v>
      </c>
    </row>
    <row r="335" spans="1:12" s="49" customFormat="1" x14ac:dyDescent="0.25">
      <c r="A335" s="49">
        <v>2020</v>
      </c>
      <c r="B335" s="46">
        <v>44154</v>
      </c>
      <c r="C335" s="46">
        <v>44166</v>
      </c>
      <c r="D335" s="49" t="s">
        <v>686</v>
      </c>
      <c r="E335" s="49" t="s">
        <v>18</v>
      </c>
      <c r="F335" s="49" t="s">
        <v>446</v>
      </c>
      <c r="G335" s="49" t="s">
        <v>687</v>
      </c>
      <c r="H335" s="49" t="s">
        <v>619</v>
      </c>
      <c r="I335" s="48">
        <v>56</v>
      </c>
      <c r="J335" s="47">
        <v>131074295.04000001</v>
      </c>
      <c r="K335" s="48">
        <v>15038352.16</v>
      </c>
    </row>
    <row r="336" spans="1:12" s="49" customFormat="1" x14ac:dyDescent="0.25">
      <c r="A336" s="49">
        <v>2020</v>
      </c>
      <c r="B336" s="46">
        <v>44154</v>
      </c>
      <c r="C336" s="46">
        <v>43840</v>
      </c>
      <c r="D336" s="49" t="s">
        <v>688</v>
      </c>
      <c r="E336" s="49" t="s">
        <v>22</v>
      </c>
      <c r="F336" s="49" t="s">
        <v>22</v>
      </c>
      <c r="G336" s="49" t="s">
        <v>689</v>
      </c>
      <c r="H336" s="49" t="s">
        <v>619</v>
      </c>
      <c r="I336" s="48">
        <v>179</v>
      </c>
      <c r="J336" s="47">
        <v>382622212.5</v>
      </c>
      <c r="K336" s="48">
        <v>38845593.670000002</v>
      </c>
    </row>
    <row r="337" spans="1:12" s="49" customFormat="1" x14ac:dyDescent="0.25">
      <c r="A337" s="49">
        <v>2020</v>
      </c>
      <c r="B337" s="46">
        <v>44061</v>
      </c>
      <c r="C337" s="46">
        <v>44091</v>
      </c>
      <c r="D337" s="49" t="s">
        <v>690</v>
      </c>
      <c r="E337" s="49" t="s">
        <v>17</v>
      </c>
      <c r="F337" s="49" t="s">
        <v>162</v>
      </c>
      <c r="G337" s="49" t="s">
        <v>691</v>
      </c>
      <c r="H337" s="49" t="s">
        <v>159</v>
      </c>
      <c r="I337" s="48">
        <v>20</v>
      </c>
      <c r="J337" s="47">
        <v>50325130.200000003</v>
      </c>
      <c r="K337" s="48">
        <v>4663989.08</v>
      </c>
    </row>
    <row r="338" spans="1:12" s="49" customFormat="1" x14ac:dyDescent="0.25">
      <c r="A338" s="49">
        <v>2020</v>
      </c>
      <c r="B338" s="46">
        <v>44061</v>
      </c>
      <c r="C338" s="46">
        <v>44097</v>
      </c>
      <c r="D338" s="49" t="s">
        <v>692</v>
      </c>
      <c r="E338" s="49" t="s">
        <v>17</v>
      </c>
      <c r="F338" s="49" t="s">
        <v>162</v>
      </c>
      <c r="G338" s="49" t="s">
        <v>202</v>
      </c>
      <c r="H338" s="49" t="s">
        <v>159</v>
      </c>
      <c r="I338" s="48">
        <v>480</v>
      </c>
      <c r="J338" s="47">
        <v>795387343.70000005</v>
      </c>
      <c r="K338" s="48">
        <v>81962006</v>
      </c>
    </row>
    <row r="339" spans="1:12" s="49" customFormat="1" x14ac:dyDescent="0.25">
      <c r="A339" s="49">
        <v>2020</v>
      </c>
      <c r="B339" s="46">
        <v>44075</v>
      </c>
      <c r="C339" s="46">
        <v>44110</v>
      </c>
      <c r="D339" s="49" t="s">
        <v>693</v>
      </c>
      <c r="E339" s="49" t="s">
        <v>19</v>
      </c>
      <c r="F339" s="49" t="s">
        <v>694</v>
      </c>
      <c r="G339" s="49" t="s">
        <v>428</v>
      </c>
      <c r="H339" s="49" t="s">
        <v>644</v>
      </c>
      <c r="I339" s="48">
        <v>224</v>
      </c>
      <c r="J339" s="47">
        <v>539599820.82000005</v>
      </c>
      <c r="K339" s="48">
        <v>53774780.799999997</v>
      </c>
      <c r="L339" s="49" t="s">
        <v>88</v>
      </c>
    </row>
    <row r="340" spans="1:12" s="49" customFormat="1" x14ac:dyDescent="0.25">
      <c r="A340" s="49">
        <v>2020</v>
      </c>
      <c r="B340" s="46">
        <v>43976</v>
      </c>
      <c r="C340" s="46">
        <v>43969</v>
      </c>
      <c r="D340" s="49" t="s">
        <v>695</v>
      </c>
      <c r="E340" s="49" t="s">
        <v>17</v>
      </c>
      <c r="F340" s="49" t="s">
        <v>162</v>
      </c>
      <c r="G340" s="49" t="s">
        <v>696</v>
      </c>
      <c r="H340" s="49" t="s">
        <v>159</v>
      </c>
      <c r="I340" s="48">
        <v>1264</v>
      </c>
      <c r="J340" s="47">
        <v>2162187738.1599998</v>
      </c>
      <c r="K340" s="48">
        <v>226311148.31999999</v>
      </c>
    </row>
    <row r="341" spans="1:12" s="49" customFormat="1" x14ac:dyDescent="0.25">
      <c r="A341" s="49">
        <v>2020</v>
      </c>
      <c r="B341" s="46">
        <v>44166</v>
      </c>
      <c r="C341" s="46">
        <v>44193</v>
      </c>
      <c r="D341" s="49" t="s">
        <v>398</v>
      </c>
      <c r="E341" s="49" t="s">
        <v>11</v>
      </c>
      <c r="F341" s="49" t="s">
        <v>697</v>
      </c>
      <c r="G341" s="49" t="s">
        <v>400</v>
      </c>
      <c r="H341" s="49" t="s">
        <v>159</v>
      </c>
      <c r="I341" s="48">
        <v>51</v>
      </c>
      <c r="J341" s="47">
        <v>111508849.53</v>
      </c>
      <c r="K341" s="48">
        <v>10921696.92</v>
      </c>
    </row>
    <row r="342" spans="1:12" s="49" customFormat="1" x14ac:dyDescent="0.25">
      <c r="A342" s="49">
        <v>2020</v>
      </c>
      <c r="B342" s="46">
        <v>43987</v>
      </c>
      <c r="C342" s="46">
        <v>44067</v>
      </c>
      <c r="D342" s="49" t="s">
        <v>698</v>
      </c>
      <c r="E342" s="49" t="s">
        <v>17</v>
      </c>
      <c r="F342" s="49" t="s">
        <v>162</v>
      </c>
      <c r="G342" s="49" t="s">
        <v>699</v>
      </c>
      <c r="H342" s="49" t="s">
        <v>644</v>
      </c>
      <c r="I342" s="48">
        <v>112</v>
      </c>
      <c r="J342" s="47">
        <v>285025836.33999997</v>
      </c>
      <c r="K342" s="48">
        <v>27060510.4168</v>
      </c>
    </row>
    <row r="343" spans="1:12" s="49" customFormat="1" x14ac:dyDescent="0.25">
      <c r="A343" s="49">
        <v>2020</v>
      </c>
      <c r="B343" s="46">
        <v>44082</v>
      </c>
      <c r="C343" s="46">
        <v>44110</v>
      </c>
      <c r="D343" s="49" t="s">
        <v>700</v>
      </c>
      <c r="E343" s="49" t="s">
        <v>17</v>
      </c>
      <c r="F343" s="49" t="s">
        <v>162</v>
      </c>
      <c r="G343" s="49" t="s">
        <v>699</v>
      </c>
      <c r="H343" s="49" t="s">
        <v>644</v>
      </c>
      <c r="I343" s="48">
        <v>224</v>
      </c>
      <c r="J343" s="47">
        <v>502502216.36000001</v>
      </c>
      <c r="K343" s="48">
        <v>71012321</v>
      </c>
    </row>
    <row r="344" spans="1:12" s="49" customFormat="1" x14ac:dyDescent="0.25">
      <c r="A344" s="49">
        <v>2020</v>
      </c>
      <c r="B344" s="46">
        <v>44074</v>
      </c>
      <c r="C344" s="46">
        <v>44105</v>
      </c>
      <c r="D344" s="49" t="s">
        <v>701</v>
      </c>
      <c r="E344" s="49" t="s">
        <v>17</v>
      </c>
      <c r="F344" s="49" t="s">
        <v>162</v>
      </c>
      <c r="G344" s="49" t="s">
        <v>699</v>
      </c>
      <c r="H344" s="49" t="s">
        <v>644</v>
      </c>
      <c r="I344" s="48">
        <v>160</v>
      </c>
      <c r="J344" s="47"/>
      <c r="K344" s="48">
        <v>40359042</v>
      </c>
    </row>
    <row r="345" spans="1:12" s="49" customFormat="1" x14ac:dyDescent="0.25">
      <c r="A345" s="49">
        <v>2020</v>
      </c>
      <c r="B345" s="46">
        <v>44096</v>
      </c>
      <c r="C345" s="46">
        <v>44117</v>
      </c>
      <c r="D345" s="49" t="s">
        <v>702</v>
      </c>
      <c r="E345" s="49" t="s">
        <v>17</v>
      </c>
      <c r="F345" s="49" t="s">
        <v>162</v>
      </c>
      <c r="G345" s="49" t="s">
        <v>699</v>
      </c>
      <c r="H345" s="49" t="s">
        <v>644</v>
      </c>
      <c r="I345" s="48">
        <v>224</v>
      </c>
      <c r="J345" s="47">
        <v>510220847.18000001</v>
      </c>
      <c r="K345" s="48">
        <v>50523344.200000003</v>
      </c>
    </row>
    <row r="346" spans="1:12" s="49" customFormat="1" x14ac:dyDescent="0.25">
      <c r="A346" s="49">
        <v>2020</v>
      </c>
      <c r="B346" s="46">
        <v>44074</v>
      </c>
      <c r="C346" s="46">
        <v>44102</v>
      </c>
      <c r="D346" s="49" t="s">
        <v>703</v>
      </c>
      <c r="E346" s="49" t="s">
        <v>17</v>
      </c>
      <c r="F346" s="49" t="s">
        <v>162</v>
      </c>
      <c r="G346" s="49" t="s">
        <v>699</v>
      </c>
      <c r="H346" s="49" t="s">
        <v>644</v>
      </c>
      <c r="I346" s="48">
        <v>112</v>
      </c>
      <c r="J346" s="47">
        <v>254517809.41999996</v>
      </c>
      <c r="K346" s="48">
        <v>25308202.079999998</v>
      </c>
    </row>
    <row r="347" spans="1:12" s="49" customFormat="1" x14ac:dyDescent="0.25">
      <c r="A347" s="49">
        <v>2020</v>
      </c>
      <c r="B347" s="46">
        <v>44043</v>
      </c>
      <c r="C347" s="46">
        <v>43866</v>
      </c>
      <c r="D347" s="49" t="s">
        <v>704</v>
      </c>
      <c r="E347" s="49" t="s">
        <v>19</v>
      </c>
      <c r="F347" s="49" t="s">
        <v>19</v>
      </c>
      <c r="G347" s="49" t="s">
        <v>428</v>
      </c>
      <c r="H347" s="49" t="s">
        <v>249</v>
      </c>
      <c r="I347" s="48">
        <v>48</v>
      </c>
      <c r="J347" s="47">
        <v>107522161.61</v>
      </c>
      <c r="K347" s="48">
        <v>10719188.48</v>
      </c>
    </row>
    <row r="348" spans="1:12" s="49" customFormat="1" x14ac:dyDescent="0.25">
      <c r="A348" s="49">
        <v>2020</v>
      </c>
      <c r="B348" s="46">
        <v>43948</v>
      </c>
      <c r="C348" s="46">
        <v>43988</v>
      </c>
      <c r="D348" s="49" t="s">
        <v>705</v>
      </c>
      <c r="E348" s="49" t="s">
        <v>17</v>
      </c>
      <c r="F348" s="49" t="s">
        <v>162</v>
      </c>
      <c r="G348" s="49" t="s">
        <v>706</v>
      </c>
      <c r="H348" s="49" t="s">
        <v>707</v>
      </c>
      <c r="I348" s="48">
        <v>78</v>
      </c>
      <c r="J348" s="47">
        <v>182082623.24000001</v>
      </c>
      <c r="K348" s="48">
        <v>16017164.460000001</v>
      </c>
    </row>
    <row r="349" spans="1:12" s="49" customFormat="1" x14ac:dyDescent="0.25">
      <c r="A349" s="49">
        <v>2020</v>
      </c>
      <c r="B349" s="46">
        <v>43980</v>
      </c>
      <c r="C349" s="46">
        <v>44054</v>
      </c>
      <c r="D349" s="49" t="s">
        <v>708</v>
      </c>
      <c r="E349" s="49" t="s">
        <v>19</v>
      </c>
      <c r="F349" s="49" t="s">
        <v>19</v>
      </c>
      <c r="G349" s="49" t="s">
        <v>709</v>
      </c>
      <c r="H349" s="49" t="s">
        <v>707</v>
      </c>
      <c r="I349" s="48">
        <v>72</v>
      </c>
      <c r="J349" s="47">
        <v>149192242.91999999</v>
      </c>
      <c r="K349" s="48">
        <v>15323450.4</v>
      </c>
    </row>
    <row r="350" spans="1:12" s="49" customFormat="1" x14ac:dyDescent="0.25">
      <c r="A350" s="49">
        <v>2020</v>
      </c>
      <c r="B350" s="46">
        <v>43976</v>
      </c>
      <c r="C350" s="46">
        <v>44053</v>
      </c>
      <c r="D350" s="49" t="s">
        <v>710</v>
      </c>
      <c r="E350" s="49" t="s">
        <v>25</v>
      </c>
      <c r="F350" s="49" t="s">
        <v>387</v>
      </c>
      <c r="G350" s="49" t="s">
        <v>711</v>
      </c>
      <c r="H350" s="49" t="s">
        <v>617</v>
      </c>
      <c r="I350" s="48">
        <v>160</v>
      </c>
      <c r="J350" s="47">
        <v>287679965.44</v>
      </c>
      <c r="K350" s="48">
        <v>30761777.600000001</v>
      </c>
    </row>
    <row r="351" spans="1:12" s="49" customFormat="1" x14ac:dyDescent="0.25">
      <c r="A351" s="49">
        <v>2020</v>
      </c>
      <c r="B351" s="46">
        <v>44004</v>
      </c>
      <c r="C351" s="46">
        <v>44084</v>
      </c>
      <c r="D351" s="49" t="s">
        <v>712</v>
      </c>
      <c r="E351" s="49" t="s">
        <v>17</v>
      </c>
      <c r="F351" s="49" t="s">
        <v>55</v>
      </c>
      <c r="G351" s="49" t="s">
        <v>713</v>
      </c>
      <c r="H351" s="49" t="s">
        <v>707</v>
      </c>
      <c r="I351" s="48">
        <v>72</v>
      </c>
      <c r="J351" s="47">
        <v>129153044.24000002</v>
      </c>
      <c r="K351" s="48">
        <v>13276040.014079999</v>
      </c>
    </row>
    <row r="352" spans="1:12" s="49" customFormat="1" x14ac:dyDescent="0.25">
      <c r="A352" s="49">
        <v>2020</v>
      </c>
      <c r="B352" s="46">
        <v>43880</v>
      </c>
      <c r="C352" s="46">
        <v>43896</v>
      </c>
      <c r="D352" s="49" t="s">
        <v>714</v>
      </c>
      <c r="E352" s="49" t="s">
        <v>17</v>
      </c>
      <c r="F352" s="49" t="s">
        <v>71</v>
      </c>
      <c r="G352" s="49" t="s">
        <v>34</v>
      </c>
      <c r="H352" s="49" t="s">
        <v>630</v>
      </c>
      <c r="I352" s="49">
        <v>1656</v>
      </c>
      <c r="J352" s="47">
        <v>2624498642.3400002</v>
      </c>
      <c r="K352" s="48">
        <v>254023876.47</v>
      </c>
    </row>
    <row r="353" spans="1:12" s="49" customFormat="1" x14ac:dyDescent="0.25">
      <c r="A353" s="49">
        <v>2020</v>
      </c>
      <c r="B353" s="46">
        <v>44061</v>
      </c>
      <c r="C353" s="46">
        <v>44063</v>
      </c>
      <c r="D353" s="49" t="s">
        <v>715</v>
      </c>
      <c r="E353" s="49" t="s">
        <v>17</v>
      </c>
      <c r="F353" s="49" t="s">
        <v>162</v>
      </c>
      <c r="G353" s="49" t="s">
        <v>716</v>
      </c>
      <c r="H353" s="49" t="s">
        <v>644</v>
      </c>
      <c r="I353" s="48">
        <v>15</v>
      </c>
      <c r="J353" s="47">
        <v>32551882.75</v>
      </c>
      <c r="K353" s="48">
        <v>2707638.95</v>
      </c>
      <c r="L353" s="49" t="s">
        <v>88</v>
      </c>
    </row>
    <row r="354" spans="1:12" s="49" customFormat="1" x14ac:dyDescent="0.25">
      <c r="A354" s="49">
        <v>2020</v>
      </c>
      <c r="B354" s="46">
        <v>43893</v>
      </c>
      <c r="C354" s="46">
        <v>43999</v>
      </c>
      <c r="D354" s="49" t="s">
        <v>717</v>
      </c>
      <c r="E354" s="49" t="s">
        <v>17</v>
      </c>
      <c r="F354" s="49" t="s">
        <v>55</v>
      </c>
      <c r="G354" s="49" t="s">
        <v>470</v>
      </c>
      <c r="H354" s="49" t="s">
        <v>619</v>
      </c>
      <c r="I354" s="48">
        <v>64</v>
      </c>
      <c r="J354" s="47">
        <v>123501133.04000001</v>
      </c>
      <c r="K354" s="48">
        <v>11850676.48</v>
      </c>
    </row>
    <row r="355" spans="1:12" s="49" customFormat="1" x14ac:dyDescent="0.25">
      <c r="A355" s="49">
        <v>2020</v>
      </c>
      <c r="B355" s="46">
        <v>43794</v>
      </c>
      <c r="C355" s="46">
        <v>43971</v>
      </c>
      <c r="D355" s="49" t="s">
        <v>718</v>
      </c>
      <c r="E355" s="49" t="s">
        <v>21</v>
      </c>
      <c r="F355" s="49" t="s">
        <v>21</v>
      </c>
      <c r="G355" s="49" t="s">
        <v>426</v>
      </c>
      <c r="H355" s="49" t="s">
        <v>159</v>
      </c>
      <c r="I355" s="48">
        <v>56</v>
      </c>
      <c r="J355" s="47">
        <v>118100633.31999999</v>
      </c>
      <c r="K355" s="48">
        <v>8027975.7599999998</v>
      </c>
    </row>
    <row r="356" spans="1:12" s="49" customFormat="1" x14ac:dyDescent="0.25">
      <c r="A356" s="49">
        <v>2020</v>
      </c>
      <c r="B356" s="50"/>
      <c r="C356" s="46">
        <v>43909</v>
      </c>
      <c r="D356" s="49" t="s">
        <v>719</v>
      </c>
      <c r="E356" s="49" t="s">
        <v>21</v>
      </c>
      <c r="F356" s="49" t="s">
        <v>21</v>
      </c>
      <c r="G356" s="49" t="s">
        <v>426</v>
      </c>
      <c r="H356" s="49" t="s">
        <v>159</v>
      </c>
      <c r="I356" s="48">
        <v>56</v>
      </c>
      <c r="J356" s="47">
        <v>146316295.08999997</v>
      </c>
      <c r="K356" s="48">
        <v>6066516.54</v>
      </c>
    </row>
    <row r="357" spans="1:12" s="49" customFormat="1" x14ac:dyDescent="0.25">
      <c r="A357" s="49">
        <v>2020</v>
      </c>
      <c r="B357" s="46">
        <v>43847</v>
      </c>
      <c r="C357" s="46">
        <v>43901</v>
      </c>
      <c r="D357" s="49" t="s">
        <v>720</v>
      </c>
      <c r="E357" s="49" t="s">
        <v>21</v>
      </c>
      <c r="F357" s="49" t="s">
        <v>21</v>
      </c>
      <c r="G357" s="49" t="s">
        <v>426</v>
      </c>
      <c r="H357" s="49" t="s">
        <v>159</v>
      </c>
      <c r="I357" s="49">
        <v>56</v>
      </c>
      <c r="J357" s="47">
        <v>92249976.289999992</v>
      </c>
      <c r="K357" s="48">
        <v>9591991.5199999996</v>
      </c>
    </row>
    <row r="358" spans="1:12" s="49" customFormat="1" x14ac:dyDescent="0.25">
      <c r="A358" s="49">
        <v>2020</v>
      </c>
      <c r="B358" s="46">
        <v>43882</v>
      </c>
      <c r="C358" s="46">
        <v>43958</v>
      </c>
      <c r="D358" s="49" t="s">
        <v>427</v>
      </c>
      <c r="E358" s="49" t="s">
        <v>19</v>
      </c>
      <c r="F358" s="49" t="s">
        <v>19</v>
      </c>
      <c r="G358" s="49" t="s">
        <v>428</v>
      </c>
      <c r="H358" s="49" t="s">
        <v>644</v>
      </c>
      <c r="I358" s="48">
        <v>64</v>
      </c>
      <c r="J358" s="47">
        <v>141962150.53</v>
      </c>
      <c r="K358" s="48">
        <v>12944129.76</v>
      </c>
    </row>
    <row r="359" spans="1:12" s="49" customFormat="1" x14ac:dyDescent="0.25">
      <c r="A359" s="49">
        <v>2020</v>
      </c>
      <c r="B359" s="46">
        <v>44004</v>
      </c>
      <c r="C359" s="46">
        <v>44067</v>
      </c>
      <c r="D359" s="49" t="s">
        <v>721</v>
      </c>
      <c r="E359" s="49" t="s">
        <v>17</v>
      </c>
      <c r="F359" s="49" t="s">
        <v>162</v>
      </c>
      <c r="G359" s="49" t="s">
        <v>722</v>
      </c>
      <c r="H359" s="49" t="s">
        <v>630</v>
      </c>
      <c r="I359" s="48">
        <v>40</v>
      </c>
      <c r="J359" s="47">
        <v>83859970.629999995</v>
      </c>
      <c r="K359" s="48">
        <v>8103648.4000000004</v>
      </c>
    </row>
    <row r="360" spans="1:12" s="49" customFormat="1" x14ac:dyDescent="0.25">
      <c r="A360" s="49">
        <v>2020</v>
      </c>
      <c r="B360" s="46">
        <v>44061</v>
      </c>
      <c r="C360" s="46">
        <v>44118</v>
      </c>
      <c r="D360" s="49" t="s">
        <v>723</v>
      </c>
      <c r="E360" s="49" t="s">
        <v>17</v>
      </c>
      <c r="F360" s="49" t="s">
        <v>55</v>
      </c>
      <c r="G360" s="49" t="s">
        <v>724</v>
      </c>
      <c r="H360" s="49" t="s">
        <v>644</v>
      </c>
      <c r="I360" s="48">
        <v>200</v>
      </c>
      <c r="J360" s="47">
        <v>421626846.32999998</v>
      </c>
      <c r="K360" s="48">
        <v>42072714</v>
      </c>
    </row>
    <row r="361" spans="1:12" s="49" customFormat="1" x14ac:dyDescent="0.25">
      <c r="A361" s="49">
        <v>2020</v>
      </c>
      <c r="B361" s="46">
        <v>43966</v>
      </c>
      <c r="C361" s="46">
        <v>44053</v>
      </c>
      <c r="D361" s="49" t="s">
        <v>725</v>
      </c>
      <c r="E361" s="49" t="s">
        <v>23</v>
      </c>
      <c r="F361" s="49" t="s">
        <v>726</v>
      </c>
      <c r="G361" s="49" t="s">
        <v>727</v>
      </c>
      <c r="H361" s="49" t="s">
        <v>159</v>
      </c>
      <c r="I361" s="48">
        <v>48</v>
      </c>
      <c r="J361" s="47">
        <v>104565659.16</v>
      </c>
      <c r="K361" s="48">
        <v>10587906.52</v>
      </c>
    </row>
    <row r="362" spans="1:12" s="49" customFormat="1" x14ac:dyDescent="0.25">
      <c r="A362" s="49">
        <v>2020</v>
      </c>
      <c r="B362" s="46">
        <v>43825</v>
      </c>
      <c r="C362" s="46">
        <v>43976</v>
      </c>
      <c r="D362" s="49" t="s">
        <v>728</v>
      </c>
      <c r="E362" s="49" t="s">
        <v>22</v>
      </c>
      <c r="F362" s="49" t="s">
        <v>22</v>
      </c>
      <c r="G362" s="49" t="s">
        <v>729</v>
      </c>
      <c r="H362" s="49" t="s">
        <v>707</v>
      </c>
      <c r="I362" s="48">
        <v>40</v>
      </c>
      <c r="J362" s="47">
        <v>107785900.58</v>
      </c>
      <c r="K362" s="48">
        <v>8495931.9600000009</v>
      </c>
    </row>
    <row r="363" spans="1:12" s="49" customFormat="1" x14ac:dyDescent="0.25">
      <c r="A363" s="49">
        <v>2020</v>
      </c>
      <c r="B363" s="46">
        <v>43508</v>
      </c>
      <c r="C363" s="46">
        <v>44013</v>
      </c>
      <c r="D363" s="49" t="s">
        <v>730</v>
      </c>
      <c r="E363" s="49" t="s">
        <v>18</v>
      </c>
      <c r="F363" s="49" t="s">
        <v>446</v>
      </c>
      <c r="G363" s="49" t="s">
        <v>731</v>
      </c>
      <c r="H363" s="49" t="s">
        <v>275</v>
      </c>
      <c r="I363" s="48">
        <v>180</v>
      </c>
      <c r="J363" s="47">
        <v>345919234.39999998</v>
      </c>
      <c r="K363" s="48">
        <v>33556300.200000003</v>
      </c>
    </row>
    <row r="364" spans="1:12" s="49" customFormat="1" x14ac:dyDescent="0.25">
      <c r="A364" s="49">
        <v>2020</v>
      </c>
      <c r="B364" s="46">
        <v>44112</v>
      </c>
      <c r="C364" s="46">
        <v>44194</v>
      </c>
      <c r="D364" s="49" t="s">
        <v>732</v>
      </c>
      <c r="E364" s="49" t="s">
        <v>30</v>
      </c>
      <c r="F364" s="49" t="s">
        <v>439</v>
      </c>
      <c r="G364" s="49" t="s">
        <v>733</v>
      </c>
      <c r="H364" s="49" t="s">
        <v>159</v>
      </c>
      <c r="I364" s="48">
        <v>56</v>
      </c>
      <c r="J364" s="47">
        <v>96926873.040000007</v>
      </c>
      <c r="K364" s="48">
        <v>9621442.7400000002</v>
      </c>
    </row>
    <row r="365" spans="1:12" s="49" customFormat="1" x14ac:dyDescent="0.25">
      <c r="A365" s="49">
        <v>2020</v>
      </c>
      <c r="B365" s="46">
        <v>44039</v>
      </c>
      <c r="C365" s="46">
        <v>44075</v>
      </c>
      <c r="D365" s="49" t="s">
        <v>734</v>
      </c>
      <c r="E365" s="49" t="s">
        <v>25</v>
      </c>
      <c r="F365" s="49" t="s">
        <v>387</v>
      </c>
      <c r="G365" s="49" t="s">
        <v>580</v>
      </c>
      <c r="H365" s="49" t="s">
        <v>644</v>
      </c>
      <c r="I365" s="48">
        <v>60</v>
      </c>
      <c r="J365" s="47">
        <v>91866152.219999999</v>
      </c>
      <c r="K365" s="48">
        <v>9343327.1199999992</v>
      </c>
    </row>
    <row r="366" spans="1:12" s="49" customFormat="1" x14ac:dyDescent="0.25">
      <c r="A366" s="49">
        <v>2020</v>
      </c>
      <c r="B366" s="46">
        <v>44183</v>
      </c>
      <c r="C366" s="46">
        <v>43880</v>
      </c>
      <c r="D366" s="49" t="s">
        <v>735</v>
      </c>
      <c r="E366" s="49" t="s">
        <v>17</v>
      </c>
      <c r="F366" s="49" t="s">
        <v>71</v>
      </c>
      <c r="G366" s="49" t="s">
        <v>736</v>
      </c>
      <c r="H366" s="49" t="s">
        <v>159</v>
      </c>
      <c r="I366" s="48">
        <v>21</v>
      </c>
      <c r="J366" s="47">
        <v>36783766.619999997</v>
      </c>
      <c r="K366" s="48">
        <v>3940870.47</v>
      </c>
    </row>
    <row r="367" spans="1:12" s="49" customFormat="1" x14ac:dyDescent="0.25">
      <c r="A367" s="49">
        <v>2020</v>
      </c>
      <c r="B367" s="46">
        <v>43907</v>
      </c>
      <c r="C367" s="46"/>
      <c r="D367" s="49" t="s">
        <v>453</v>
      </c>
      <c r="E367" s="49" t="s">
        <v>17</v>
      </c>
      <c r="F367" s="49" t="s">
        <v>162</v>
      </c>
      <c r="G367" s="49" t="s">
        <v>454</v>
      </c>
      <c r="H367" s="49" t="s">
        <v>159</v>
      </c>
      <c r="I367" s="48">
        <v>32</v>
      </c>
      <c r="J367" s="47">
        <v>66121450.539999999</v>
      </c>
      <c r="K367" s="48">
        <v>6294207.3286400018</v>
      </c>
    </row>
    <row r="368" spans="1:12" s="49" customFormat="1" x14ac:dyDescent="0.25">
      <c r="A368" s="49">
        <v>2020</v>
      </c>
      <c r="B368" s="46">
        <v>44112</v>
      </c>
      <c r="C368" s="46">
        <v>44070</v>
      </c>
      <c r="D368" s="49" t="s">
        <v>737</v>
      </c>
      <c r="E368" s="49" t="s">
        <v>25</v>
      </c>
      <c r="F368" s="49" t="s">
        <v>387</v>
      </c>
      <c r="G368" s="49" t="s">
        <v>584</v>
      </c>
      <c r="H368" s="49" t="s">
        <v>617</v>
      </c>
      <c r="I368" s="48">
        <v>72</v>
      </c>
      <c r="J368" s="47">
        <v>150420995.28</v>
      </c>
      <c r="K368" s="48">
        <v>16568783.460000001</v>
      </c>
    </row>
    <row r="369" spans="1:12" s="49" customFormat="1" x14ac:dyDescent="0.25">
      <c r="A369" s="49">
        <v>2020</v>
      </c>
      <c r="B369" s="50" t="s">
        <v>738</v>
      </c>
      <c r="C369" s="46">
        <v>43984</v>
      </c>
      <c r="D369" s="49" t="s">
        <v>739</v>
      </c>
      <c r="E369" s="49" t="s">
        <v>30</v>
      </c>
      <c r="F369" s="49" t="s">
        <v>439</v>
      </c>
      <c r="G369" s="49" t="s">
        <v>584</v>
      </c>
      <c r="H369" s="49" t="s">
        <v>617</v>
      </c>
      <c r="I369" s="48">
        <v>64</v>
      </c>
      <c r="J369" s="47">
        <v>137794689.34</v>
      </c>
      <c r="K369" s="48">
        <v>14396568.960000001</v>
      </c>
    </row>
    <row r="370" spans="1:12" s="49" customFormat="1" x14ac:dyDescent="0.25">
      <c r="A370" s="49">
        <v>2020</v>
      </c>
      <c r="B370" s="50"/>
      <c r="C370" s="46">
        <v>43865</v>
      </c>
      <c r="D370" s="49" t="s">
        <v>740</v>
      </c>
      <c r="E370" s="49" t="s">
        <v>17</v>
      </c>
      <c r="F370" s="49" t="s">
        <v>71</v>
      </c>
      <c r="G370" s="49" t="s">
        <v>741</v>
      </c>
      <c r="H370" s="49" t="s">
        <v>373</v>
      </c>
      <c r="I370" s="48">
        <v>216</v>
      </c>
      <c r="J370" s="47">
        <v>397566975.14999998</v>
      </c>
      <c r="K370" s="48">
        <v>43143606.079999998</v>
      </c>
    </row>
    <row r="371" spans="1:12" s="49" customFormat="1" x14ac:dyDescent="0.25">
      <c r="A371" s="49">
        <v>2020</v>
      </c>
      <c r="B371" s="46">
        <v>44061</v>
      </c>
      <c r="C371" s="46">
        <v>44105</v>
      </c>
      <c r="D371" s="49" t="s">
        <v>742</v>
      </c>
      <c r="E371" s="49" t="s">
        <v>17</v>
      </c>
      <c r="F371" s="49" t="s">
        <v>162</v>
      </c>
      <c r="G371" s="49" t="s">
        <v>743</v>
      </c>
      <c r="H371" s="49" t="s">
        <v>639</v>
      </c>
      <c r="I371" s="48">
        <v>35</v>
      </c>
      <c r="J371" s="47">
        <v>74001582.040000007</v>
      </c>
      <c r="K371" s="48">
        <v>6939371.5999999996</v>
      </c>
    </row>
    <row r="372" spans="1:12" s="49" customFormat="1" x14ac:dyDescent="0.25">
      <c r="A372" s="49">
        <v>2020</v>
      </c>
      <c r="B372" s="46">
        <v>43789</v>
      </c>
      <c r="C372" s="46">
        <v>43854</v>
      </c>
      <c r="D372" s="49" t="s">
        <v>744</v>
      </c>
      <c r="E372" s="49" t="s">
        <v>17</v>
      </c>
      <c r="F372" s="49" t="s">
        <v>55</v>
      </c>
      <c r="G372" s="49" t="s">
        <v>745</v>
      </c>
      <c r="H372" s="49" t="s">
        <v>188</v>
      </c>
      <c r="I372" s="48">
        <v>118</v>
      </c>
      <c r="J372" s="47">
        <v>163435639.59999999</v>
      </c>
      <c r="K372" s="48">
        <v>16366364.380000001</v>
      </c>
    </row>
    <row r="373" spans="1:12" s="49" customFormat="1" x14ac:dyDescent="0.25">
      <c r="A373" s="49">
        <v>2020</v>
      </c>
      <c r="B373" s="50"/>
      <c r="C373" s="46">
        <v>44081</v>
      </c>
      <c r="D373" s="49" t="s">
        <v>746</v>
      </c>
      <c r="E373" s="49" t="s">
        <v>22</v>
      </c>
      <c r="F373" s="49" t="s">
        <v>22</v>
      </c>
      <c r="G373" s="49" t="s">
        <v>747</v>
      </c>
      <c r="H373" s="49" t="s">
        <v>748</v>
      </c>
      <c r="I373" s="48">
        <v>368</v>
      </c>
      <c r="J373" s="47">
        <v>785666767.75</v>
      </c>
      <c r="K373" s="48">
        <v>86728794.049999997</v>
      </c>
    </row>
    <row r="374" spans="1:12" s="49" customFormat="1" x14ac:dyDescent="0.25">
      <c r="A374" s="49">
        <v>2021</v>
      </c>
      <c r="B374" s="46">
        <v>43987</v>
      </c>
      <c r="C374" s="46">
        <v>44228</v>
      </c>
      <c r="D374" s="49" t="s">
        <v>749</v>
      </c>
      <c r="E374" s="49" t="s">
        <v>17</v>
      </c>
      <c r="F374" s="49" t="s">
        <v>55</v>
      </c>
      <c r="G374" s="49" t="s">
        <v>37</v>
      </c>
      <c r="H374" s="49" t="s">
        <v>639</v>
      </c>
      <c r="I374" s="49">
        <v>116</v>
      </c>
      <c r="J374" s="47">
        <v>198809924</v>
      </c>
      <c r="K374" s="48">
        <v>20525902.379999999</v>
      </c>
    </row>
    <row r="375" spans="1:12" s="49" customFormat="1" ht="30" x14ac:dyDescent="0.25">
      <c r="A375" s="49">
        <v>2021</v>
      </c>
      <c r="B375" s="46">
        <v>44236</v>
      </c>
      <c r="C375" s="46">
        <v>44363</v>
      </c>
      <c r="D375" s="51" t="s">
        <v>750</v>
      </c>
      <c r="E375" s="49" t="s">
        <v>17</v>
      </c>
      <c r="F375" s="49" t="s">
        <v>55</v>
      </c>
      <c r="G375" s="49" t="s">
        <v>751</v>
      </c>
      <c r="H375" s="52" t="s">
        <v>752</v>
      </c>
      <c r="I375" s="49">
        <v>68</v>
      </c>
      <c r="J375" s="47">
        <v>195901467.16000003</v>
      </c>
      <c r="K375" s="48">
        <v>21251600.809999999</v>
      </c>
    </row>
    <row r="376" spans="1:12" s="49" customFormat="1" x14ac:dyDescent="0.25">
      <c r="A376" s="49">
        <v>2021</v>
      </c>
      <c r="B376" s="46">
        <v>44245</v>
      </c>
      <c r="C376" s="46">
        <v>44370</v>
      </c>
      <c r="D376" s="51" t="s">
        <v>753</v>
      </c>
      <c r="E376" s="49" t="s">
        <v>17</v>
      </c>
      <c r="F376" s="49" t="s">
        <v>55</v>
      </c>
      <c r="G376" s="49" t="s">
        <v>754</v>
      </c>
      <c r="H376" s="49" t="s">
        <v>249</v>
      </c>
      <c r="I376" s="52" t="s">
        <v>755</v>
      </c>
      <c r="J376" s="47">
        <v>363258818.65000004</v>
      </c>
      <c r="K376" s="48">
        <v>36493131.399999999</v>
      </c>
    </row>
    <row r="377" spans="1:12" s="49" customFormat="1" x14ac:dyDescent="0.25">
      <c r="A377" s="49">
        <v>2021</v>
      </c>
      <c r="B377" s="46">
        <v>44264</v>
      </c>
      <c r="C377" s="46">
        <v>44321</v>
      </c>
      <c r="D377" s="49" t="s">
        <v>756</v>
      </c>
      <c r="E377" s="49" t="s">
        <v>17</v>
      </c>
      <c r="F377" s="49" t="s">
        <v>55</v>
      </c>
      <c r="G377" s="49" t="s">
        <v>757</v>
      </c>
      <c r="H377" s="49" t="s">
        <v>644</v>
      </c>
      <c r="I377" s="49">
        <v>296</v>
      </c>
      <c r="J377" s="47">
        <v>411823590.71999997</v>
      </c>
      <c r="K377" s="48">
        <v>56799740.079999998</v>
      </c>
    </row>
    <row r="378" spans="1:12" s="49" customFormat="1" x14ac:dyDescent="0.25">
      <c r="A378" s="49">
        <v>2021</v>
      </c>
      <c r="B378" s="46">
        <v>44151</v>
      </c>
      <c r="C378" s="46">
        <v>44328</v>
      </c>
      <c r="D378" s="51" t="s">
        <v>758</v>
      </c>
      <c r="E378" s="49" t="s">
        <v>17</v>
      </c>
      <c r="F378" s="49" t="s">
        <v>162</v>
      </c>
      <c r="G378" s="49" t="s">
        <v>100</v>
      </c>
      <c r="H378" s="49" t="s">
        <v>249</v>
      </c>
      <c r="I378" s="49">
        <v>208</v>
      </c>
      <c r="J378" s="47">
        <v>468084794.39999998</v>
      </c>
      <c r="K378" s="48">
        <v>50345332</v>
      </c>
      <c r="L378" s="49" t="s">
        <v>88</v>
      </c>
    </row>
    <row r="379" spans="1:12" s="49" customFormat="1" ht="30" x14ac:dyDescent="0.25">
      <c r="A379" s="49">
        <v>2021</v>
      </c>
      <c r="B379" s="46">
        <v>44305</v>
      </c>
      <c r="C379" s="46">
        <v>44356</v>
      </c>
      <c r="D379" s="51" t="s">
        <v>759</v>
      </c>
      <c r="E379" s="49" t="s">
        <v>17</v>
      </c>
      <c r="F379" s="49" t="s">
        <v>55</v>
      </c>
      <c r="G379" s="49" t="s">
        <v>760</v>
      </c>
      <c r="H379" s="52" t="s">
        <v>752</v>
      </c>
      <c r="I379" s="49">
        <v>240</v>
      </c>
      <c r="J379" s="47">
        <v>394339319.32000005</v>
      </c>
      <c r="K379" s="48">
        <v>41710505.600000001</v>
      </c>
    </row>
    <row r="380" spans="1:12" s="49" customFormat="1" x14ac:dyDescent="0.25">
      <c r="A380" s="49">
        <v>2021</v>
      </c>
      <c r="B380" s="46">
        <v>44245</v>
      </c>
      <c r="C380" s="46">
        <v>44245</v>
      </c>
      <c r="D380" s="49" t="s">
        <v>761</v>
      </c>
      <c r="E380" s="49" t="s">
        <v>17</v>
      </c>
      <c r="F380" s="49" t="s">
        <v>55</v>
      </c>
      <c r="G380" s="49" t="s">
        <v>762</v>
      </c>
      <c r="H380" s="49" t="s">
        <v>644</v>
      </c>
      <c r="I380" s="49">
        <v>208</v>
      </c>
      <c r="J380" s="47">
        <v>439258944.38000005</v>
      </c>
      <c r="K380" s="48">
        <v>51506198.640000001</v>
      </c>
    </row>
    <row r="381" spans="1:12" s="49" customFormat="1" x14ac:dyDescent="0.25">
      <c r="A381" s="49">
        <v>2021</v>
      </c>
      <c r="B381" s="46">
        <v>44456</v>
      </c>
      <c r="C381" s="46">
        <v>44456</v>
      </c>
      <c r="D381" s="49" t="s">
        <v>763</v>
      </c>
      <c r="E381" s="49" t="s">
        <v>22</v>
      </c>
      <c r="F381" s="49" t="s">
        <v>22</v>
      </c>
      <c r="G381" s="49" t="s">
        <v>764</v>
      </c>
      <c r="H381" s="49" t="s">
        <v>622</v>
      </c>
      <c r="I381" s="49">
        <v>603</v>
      </c>
      <c r="J381" s="47">
        <v>1639466327.05</v>
      </c>
      <c r="K381" s="48">
        <v>189339838.86000001</v>
      </c>
    </row>
    <row r="382" spans="1:12" s="49" customFormat="1" x14ac:dyDescent="0.25">
      <c r="A382" s="49">
        <v>2021</v>
      </c>
      <c r="B382" s="46">
        <v>44112</v>
      </c>
      <c r="C382" s="46">
        <v>44204</v>
      </c>
      <c r="D382" s="49" t="s">
        <v>765</v>
      </c>
      <c r="E382" s="49" t="s">
        <v>12</v>
      </c>
      <c r="F382" s="49" t="s">
        <v>207</v>
      </c>
      <c r="G382" s="49" t="s">
        <v>766</v>
      </c>
      <c r="H382" s="49" t="s">
        <v>159</v>
      </c>
      <c r="I382" s="48">
        <v>30</v>
      </c>
      <c r="J382" s="47">
        <v>101353602.25</v>
      </c>
      <c r="K382" s="47">
        <f>+I382*$K$409/$I$409</f>
        <v>6172172.9571428569</v>
      </c>
    </row>
    <row r="383" spans="1:12" s="49" customFormat="1" x14ac:dyDescent="0.25">
      <c r="A383" s="49">
        <v>2021</v>
      </c>
      <c r="B383" s="46">
        <v>44195</v>
      </c>
      <c r="C383" s="46">
        <v>44195</v>
      </c>
      <c r="D383" s="49" t="s">
        <v>767</v>
      </c>
      <c r="E383" s="49" t="s">
        <v>10</v>
      </c>
      <c r="F383" s="49" t="s">
        <v>10</v>
      </c>
      <c r="G383" s="49" t="s">
        <v>768</v>
      </c>
      <c r="H383" s="49" t="s">
        <v>619</v>
      </c>
      <c r="I383" s="48">
        <v>8</v>
      </c>
      <c r="J383" s="47">
        <v>19611929.420000002</v>
      </c>
      <c r="K383" s="48">
        <v>1842080.56</v>
      </c>
    </row>
    <row r="384" spans="1:12" s="49" customFormat="1" ht="30" x14ac:dyDescent="0.25">
      <c r="A384" s="49">
        <v>2021</v>
      </c>
      <c r="B384" s="46">
        <v>44281</v>
      </c>
      <c r="C384" s="46">
        <v>44343</v>
      </c>
      <c r="D384" s="51" t="s">
        <v>769</v>
      </c>
      <c r="E384" s="49" t="s">
        <v>17</v>
      </c>
      <c r="F384" s="49" t="s">
        <v>162</v>
      </c>
      <c r="G384" s="49" t="s">
        <v>770</v>
      </c>
      <c r="H384" s="49" t="s">
        <v>771</v>
      </c>
      <c r="I384" s="61" t="s">
        <v>772</v>
      </c>
      <c r="J384" s="47">
        <v>2587928937.6599998</v>
      </c>
      <c r="K384" s="48">
        <v>259660483.66</v>
      </c>
    </row>
    <row r="385" spans="1:12" s="49" customFormat="1" x14ac:dyDescent="0.25">
      <c r="A385" s="49">
        <v>2021</v>
      </c>
      <c r="B385" s="46">
        <v>44260</v>
      </c>
      <c r="C385" s="46">
        <v>44309</v>
      </c>
      <c r="D385" s="49" t="s">
        <v>773</v>
      </c>
      <c r="E385" s="49" t="s">
        <v>10</v>
      </c>
      <c r="F385" s="49" t="s">
        <v>10</v>
      </c>
      <c r="G385" s="49" t="s">
        <v>774</v>
      </c>
      <c r="H385" s="49" t="s">
        <v>619</v>
      </c>
      <c r="I385" s="49">
        <v>32</v>
      </c>
      <c r="J385" s="47">
        <v>87813233.210000008</v>
      </c>
      <c r="K385" s="47">
        <f>+I385*$K$409/$I$409</f>
        <v>6583651.154285714</v>
      </c>
    </row>
    <row r="386" spans="1:12" s="49" customFormat="1" x14ac:dyDescent="0.25">
      <c r="A386" s="49">
        <v>2021</v>
      </c>
      <c r="B386" s="46">
        <v>44078</v>
      </c>
      <c r="C386" s="46">
        <v>44224</v>
      </c>
      <c r="D386" s="49" t="s">
        <v>775</v>
      </c>
      <c r="E386" s="49" t="s">
        <v>17</v>
      </c>
      <c r="F386" s="49" t="s">
        <v>71</v>
      </c>
      <c r="G386" s="49" t="s">
        <v>776</v>
      </c>
      <c r="H386" s="49" t="s">
        <v>777</v>
      </c>
      <c r="I386" s="49">
        <v>14</v>
      </c>
      <c r="J386" s="47">
        <v>30380292.000000007</v>
      </c>
      <c r="K386" s="48">
        <v>3051639.48</v>
      </c>
    </row>
    <row r="387" spans="1:12" s="49" customFormat="1" x14ac:dyDescent="0.25">
      <c r="A387" s="49">
        <v>2021</v>
      </c>
      <c r="B387" s="46">
        <v>44147</v>
      </c>
      <c r="C387" s="46">
        <v>44481</v>
      </c>
      <c r="D387" s="49" t="s">
        <v>778</v>
      </c>
      <c r="E387" s="49" t="s">
        <v>17</v>
      </c>
      <c r="F387" s="49" t="s">
        <v>162</v>
      </c>
      <c r="G387" s="49" t="s">
        <v>779</v>
      </c>
      <c r="H387" s="49" t="s">
        <v>619</v>
      </c>
      <c r="I387" s="49">
        <v>983</v>
      </c>
      <c r="J387" s="47">
        <v>2141703511.48</v>
      </c>
      <c r="K387" s="48">
        <v>208379156.96000001</v>
      </c>
    </row>
    <row r="388" spans="1:12" s="49" customFormat="1" x14ac:dyDescent="0.25">
      <c r="A388" s="49">
        <v>2021</v>
      </c>
      <c r="B388" s="46">
        <v>44061</v>
      </c>
      <c r="C388" s="46">
        <v>44218</v>
      </c>
      <c r="D388" s="49" t="s">
        <v>780</v>
      </c>
      <c r="E388" s="49" t="s">
        <v>17</v>
      </c>
      <c r="F388" s="49" t="s">
        <v>162</v>
      </c>
      <c r="G388" s="49" t="s">
        <v>222</v>
      </c>
      <c r="H388" s="49" t="s">
        <v>619</v>
      </c>
      <c r="I388" s="49">
        <v>336</v>
      </c>
      <c r="J388" s="47">
        <v>557111020.39999998</v>
      </c>
      <c r="K388" s="48">
        <v>60653988.479999997</v>
      </c>
    </row>
    <row r="389" spans="1:12" s="49" customFormat="1" x14ac:dyDescent="0.25">
      <c r="A389" s="49">
        <v>2021</v>
      </c>
      <c r="B389" s="46">
        <v>44285</v>
      </c>
      <c r="C389" s="46">
        <v>44307</v>
      </c>
      <c r="D389" s="49" t="s">
        <v>781</v>
      </c>
      <c r="E389" s="49" t="s">
        <v>17</v>
      </c>
      <c r="F389" s="49" t="s">
        <v>162</v>
      </c>
      <c r="G389" s="49" t="s">
        <v>34</v>
      </c>
      <c r="H389" s="49" t="s">
        <v>143</v>
      </c>
      <c r="I389" s="49">
        <v>560</v>
      </c>
      <c r="J389" s="47">
        <v>911063057.93999982</v>
      </c>
      <c r="K389" s="47">
        <f>+I389*$K$409/$I$409</f>
        <v>115213895.2</v>
      </c>
    </row>
    <row r="390" spans="1:12" s="49" customFormat="1" x14ac:dyDescent="0.25">
      <c r="A390" s="49">
        <v>2021</v>
      </c>
      <c r="B390" s="46">
        <v>44242</v>
      </c>
      <c r="C390" s="46">
        <v>44343</v>
      </c>
      <c r="D390" s="51" t="s">
        <v>782</v>
      </c>
      <c r="E390" s="49" t="s">
        <v>17</v>
      </c>
      <c r="F390" s="49" t="s">
        <v>55</v>
      </c>
      <c r="G390" s="49" t="s">
        <v>783</v>
      </c>
      <c r="H390" s="49" t="s">
        <v>617</v>
      </c>
      <c r="I390" s="49">
        <v>384</v>
      </c>
      <c r="J390" s="47">
        <v>1080811175.73</v>
      </c>
      <c r="K390" s="48">
        <v>111091354.64</v>
      </c>
    </row>
    <row r="391" spans="1:12" s="49" customFormat="1" x14ac:dyDescent="0.25">
      <c r="A391" s="49">
        <v>2021</v>
      </c>
      <c r="B391" s="46">
        <v>44347</v>
      </c>
      <c r="C391" s="46">
        <v>44300</v>
      </c>
      <c r="D391" s="49" t="s">
        <v>784</v>
      </c>
      <c r="E391" s="49" t="s">
        <v>17</v>
      </c>
      <c r="F391" s="49" t="s">
        <v>162</v>
      </c>
      <c r="G391" s="49" t="s">
        <v>785</v>
      </c>
      <c r="H391" s="49" t="s">
        <v>644</v>
      </c>
      <c r="I391" s="49">
        <v>352</v>
      </c>
      <c r="J391" s="47">
        <v>719064858.32000005</v>
      </c>
      <c r="K391" s="48">
        <v>59767787.359999999</v>
      </c>
    </row>
    <row r="392" spans="1:12" s="49" customFormat="1" x14ac:dyDescent="0.25">
      <c r="A392" s="49">
        <v>2021</v>
      </c>
      <c r="B392" s="46">
        <v>44256</v>
      </c>
      <c r="C392" s="46">
        <v>44315</v>
      </c>
      <c r="D392" s="49" t="s">
        <v>786</v>
      </c>
      <c r="E392" s="49" t="s">
        <v>25</v>
      </c>
      <c r="F392" s="49" t="s">
        <v>387</v>
      </c>
      <c r="G392" s="49" t="s">
        <v>787</v>
      </c>
      <c r="H392" s="49" t="s">
        <v>619</v>
      </c>
      <c r="I392" s="49">
        <v>72</v>
      </c>
      <c r="J392" s="47">
        <v>148475256.01999998</v>
      </c>
      <c r="K392" s="47">
        <f>+I392*$K$409/$I$409</f>
        <v>14813215.097142857</v>
      </c>
    </row>
    <row r="393" spans="1:12" s="49" customFormat="1" x14ac:dyDescent="0.25">
      <c r="A393" s="49">
        <v>2021</v>
      </c>
      <c r="B393" s="46">
        <v>44435</v>
      </c>
      <c r="C393" s="46">
        <v>44235</v>
      </c>
      <c r="D393" s="49" t="s">
        <v>788</v>
      </c>
      <c r="E393" s="49" t="s">
        <v>17</v>
      </c>
      <c r="F393" s="49" t="s">
        <v>162</v>
      </c>
      <c r="G393" s="49" t="s">
        <v>789</v>
      </c>
      <c r="H393" s="49" t="s">
        <v>619</v>
      </c>
      <c r="I393" s="49">
        <v>112</v>
      </c>
      <c r="J393" s="47">
        <v>331006331.52499998</v>
      </c>
      <c r="K393" s="48">
        <v>24278857.440000001</v>
      </c>
    </row>
    <row r="394" spans="1:12" s="49" customFormat="1" x14ac:dyDescent="0.25">
      <c r="A394" s="49">
        <v>2021</v>
      </c>
      <c r="B394" s="46">
        <v>44232</v>
      </c>
      <c r="C394" s="46">
        <v>44357</v>
      </c>
      <c r="D394" s="51" t="s">
        <v>790</v>
      </c>
      <c r="E394" s="49" t="s">
        <v>19</v>
      </c>
      <c r="F394" s="49" t="s">
        <v>791</v>
      </c>
      <c r="G394" s="49" t="s">
        <v>792</v>
      </c>
      <c r="H394" s="49" t="s">
        <v>267</v>
      </c>
      <c r="I394" s="49">
        <v>832</v>
      </c>
      <c r="J394" s="47">
        <v>2038502789.1449997</v>
      </c>
      <c r="K394" s="48">
        <v>226316237.16999999</v>
      </c>
      <c r="L394" s="49" t="s">
        <v>88</v>
      </c>
    </row>
    <row r="395" spans="1:12" s="49" customFormat="1" x14ac:dyDescent="0.25">
      <c r="A395" s="49">
        <v>2021</v>
      </c>
      <c r="B395" s="46">
        <v>44308</v>
      </c>
      <c r="C395" s="46">
        <v>44343</v>
      </c>
      <c r="D395" s="51" t="s">
        <v>642</v>
      </c>
      <c r="E395" s="49" t="s">
        <v>17</v>
      </c>
      <c r="F395" s="49" t="s">
        <v>55</v>
      </c>
      <c r="G395" s="49" t="s">
        <v>793</v>
      </c>
      <c r="H395" s="49" t="s">
        <v>249</v>
      </c>
      <c r="I395" s="49">
        <v>36</v>
      </c>
      <c r="J395" s="47"/>
      <c r="K395" s="48">
        <v>10448035.359999999</v>
      </c>
    </row>
    <row r="396" spans="1:12" s="49" customFormat="1" ht="30" x14ac:dyDescent="0.25">
      <c r="A396" s="49">
        <v>2021</v>
      </c>
      <c r="B396" s="46">
        <v>44319</v>
      </c>
      <c r="C396" s="46">
        <v>44362</v>
      </c>
      <c r="D396" s="51" t="s">
        <v>794</v>
      </c>
      <c r="E396" s="49" t="s">
        <v>19</v>
      </c>
      <c r="F396" s="49" t="s">
        <v>19</v>
      </c>
      <c r="G396" s="51" t="s">
        <v>795</v>
      </c>
      <c r="H396" s="52" t="s">
        <v>796</v>
      </c>
      <c r="I396" s="49">
        <v>256</v>
      </c>
      <c r="J396" s="47">
        <v>718155095.03999996</v>
      </c>
      <c r="K396" s="48">
        <v>77709916.159999996</v>
      </c>
    </row>
    <row r="397" spans="1:12" s="49" customFormat="1" x14ac:dyDescent="0.25">
      <c r="A397" s="49">
        <v>2021</v>
      </c>
      <c r="B397" s="46">
        <v>44308</v>
      </c>
      <c r="C397" s="46">
        <v>44343</v>
      </c>
      <c r="D397" s="51" t="s">
        <v>797</v>
      </c>
      <c r="E397" s="49" t="s">
        <v>17</v>
      </c>
      <c r="F397" s="49" t="s">
        <v>71</v>
      </c>
      <c r="G397" s="49" t="s">
        <v>798</v>
      </c>
      <c r="H397" s="49" t="s">
        <v>619</v>
      </c>
      <c r="I397" s="49">
        <v>40</v>
      </c>
      <c r="J397" s="47">
        <v>109813597.24999999</v>
      </c>
      <c r="K397" s="48">
        <v>12295035.439999999</v>
      </c>
    </row>
    <row r="398" spans="1:12" s="49" customFormat="1" x14ac:dyDescent="0.25">
      <c r="A398" s="49">
        <v>2021</v>
      </c>
      <c r="B398" s="46">
        <v>44166</v>
      </c>
      <c r="C398" s="46">
        <v>44232</v>
      </c>
      <c r="D398" s="49" t="s">
        <v>799</v>
      </c>
      <c r="E398" s="49" t="s">
        <v>17</v>
      </c>
      <c r="F398" s="49" t="s">
        <v>259</v>
      </c>
      <c r="G398" s="49" t="s">
        <v>800</v>
      </c>
      <c r="H398" s="49" t="s">
        <v>159</v>
      </c>
      <c r="I398" s="49">
        <v>40</v>
      </c>
      <c r="J398" s="47">
        <v>75810701.120000005</v>
      </c>
      <c r="K398" s="48">
        <v>7962566.4800000004</v>
      </c>
      <c r="L398" s="49" t="s">
        <v>88</v>
      </c>
    </row>
    <row r="399" spans="1:12" s="49" customFormat="1" ht="30" x14ac:dyDescent="0.25">
      <c r="A399" s="49">
        <v>2021</v>
      </c>
      <c r="B399" s="46">
        <v>44344</v>
      </c>
      <c r="C399" s="46">
        <v>44369</v>
      </c>
      <c r="D399" s="51" t="s">
        <v>801</v>
      </c>
      <c r="E399" s="49" t="s">
        <v>10</v>
      </c>
      <c r="F399" s="49" t="s">
        <v>10</v>
      </c>
      <c r="G399" s="49" t="s">
        <v>802</v>
      </c>
      <c r="H399" s="52" t="s">
        <v>752</v>
      </c>
      <c r="I399" s="49">
        <v>104</v>
      </c>
      <c r="J399" s="53">
        <v>345882031</v>
      </c>
      <c r="K399" s="48">
        <v>24419487</v>
      </c>
      <c r="L399" s="49" t="s">
        <v>88</v>
      </c>
    </row>
    <row r="400" spans="1:12" s="49" customFormat="1" x14ac:dyDescent="0.25">
      <c r="A400" s="49">
        <v>2021</v>
      </c>
      <c r="B400" s="46">
        <v>44326</v>
      </c>
      <c r="C400" s="46">
        <v>44299</v>
      </c>
      <c r="D400" s="49" t="s">
        <v>803</v>
      </c>
      <c r="E400" s="49" t="s">
        <v>17</v>
      </c>
      <c r="F400" s="49" t="s">
        <v>55</v>
      </c>
      <c r="G400" s="49" t="s">
        <v>804</v>
      </c>
      <c r="H400" s="49" t="s">
        <v>159</v>
      </c>
      <c r="I400" s="49">
        <v>16</v>
      </c>
      <c r="J400" s="47">
        <v>48185474.93</v>
      </c>
      <c r="K400" s="47">
        <f>+I400*$K$409/$I$409</f>
        <v>3291825.577142857</v>
      </c>
    </row>
    <row r="401" spans="1:12" s="49" customFormat="1" x14ac:dyDescent="0.25">
      <c r="A401" s="49">
        <v>2021</v>
      </c>
      <c r="B401" s="50"/>
      <c r="C401" s="46">
        <v>44243</v>
      </c>
      <c r="D401" s="49" t="s">
        <v>805</v>
      </c>
      <c r="E401" s="49" t="s">
        <v>17</v>
      </c>
      <c r="G401" s="49" t="s">
        <v>806</v>
      </c>
      <c r="H401" s="49" t="s">
        <v>619</v>
      </c>
      <c r="I401" s="49">
        <v>140</v>
      </c>
      <c r="J401" s="47"/>
      <c r="K401" s="48">
        <v>26552126.210000001</v>
      </c>
    </row>
    <row r="402" spans="1:12" s="49" customFormat="1" x14ac:dyDescent="0.25">
      <c r="A402" s="49">
        <v>2021</v>
      </c>
      <c r="B402" s="46">
        <v>44370</v>
      </c>
      <c r="C402" s="50"/>
      <c r="D402" s="49" t="s">
        <v>186</v>
      </c>
      <c r="E402" s="49" t="s">
        <v>17</v>
      </c>
      <c r="F402" s="49" t="s">
        <v>55</v>
      </c>
      <c r="G402" s="49" t="s">
        <v>187</v>
      </c>
      <c r="H402" s="49" t="s">
        <v>188</v>
      </c>
      <c r="I402" s="49">
        <v>36</v>
      </c>
      <c r="J402" s="53" t="s">
        <v>807</v>
      </c>
      <c r="K402" s="54" t="s">
        <v>807</v>
      </c>
      <c r="L402" s="55" t="s">
        <v>808</v>
      </c>
    </row>
    <row r="403" spans="1:12" s="49" customFormat="1" x14ac:dyDescent="0.25">
      <c r="A403" s="49">
        <v>2021</v>
      </c>
      <c r="B403" s="46">
        <v>44308</v>
      </c>
      <c r="C403" s="46">
        <v>44343</v>
      </c>
      <c r="D403" s="51" t="s">
        <v>510</v>
      </c>
      <c r="E403" s="49" t="s">
        <v>17</v>
      </c>
      <c r="F403" s="49" t="s">
        <v>55</v>
      </c>
      <c r="G403" s="49" t="s">
        <v>666</v>
      </c>
      <c r="H403" s="49" t="s">
        <v>619</v>
      </c>
      <c r="I403" s="49">
        <v>18</v>
      </c>
      <c r="J403" s="47">
        <v>38918061</v>
      </c>
      <c r="K403" s="48">
        <v>3773474.3</v>
      </c>
    </row>
    <row r="404" spans="1:12" s="49" customFormat="1" x14ac:dyDescent="0.25">
      <c r="A404" s="49">
        <v>2021</v>
      </c>
      <c r="B404" s="46">
        <v>44090</v>
      </c>
      <c r="C404" s="46">
        <v>44215</v>
      </c>
      <c r="D404" s="49" t="s">
        <v>809</v>
      </c>
      <c r="E404" s="49" t="s">
        <v>17</v>
      </c>
      <c r="F404" s="49" t="s">
        <v>162</v>
      </c>
      <c r="G404" s="49" t="s">
        <v>38</v>
      </c>
      <c r="H404" s="49" t="s">
        <v>810</v>
      </c>
      <c r="I404" s="49">
        <v>1472</v>
      </c>
      <c r="J404" s="47">
        <v>2856441114.6899996</v>
      </c>
      <c r="K404" s="48">
        <v>303119185.75999999</v>
      </c>
    </row>
    <row r="405" spans="1:12" s="49" customFormat="1" x14ac:dyDescent="0.25">
      <c r="A405" s="49">
        <v>2021</v>
      </c>
      <c r="B405" s="46">
        <v>44253</v>
      </c>
      <c r="C405" s="46">
        <v>44253</v>
      </c>
      <c r="D405" s="49" t="s">
        <v>811</v>
      </c>
      <c r="E405" s="49" t="s">
        <v>17</v>
      </c>
      <c r="F405" s="49" t="s">
        <v>162</v>
      </c>
      <c r="G405" s="49" t="s">
        <v>43</v>
      </c>
      <c r="H405" s="49" t="s">
        <v>159</v>
      </c>
      <c r="I405" s="49">
        <v>656</v>
      </c>
      <c r="J405" s="47">
        <v>2046453314.6799998</v>
      </c>
      <c r="K405" s="48">
        <v>199093215.28</v>
      </c>
      <c r="L405" s="49" t="s">
        <v>88</v>
      </c>
    </row>
    <row r="406" spans="1:12" s="49" customFormat="1" x14ac:dyDescent="0.25">
      <c r="A406" s="49">
        <v>2021</v>
      </c>
      <c r="B406" s="46">
        <v>44242</v>
      </c>
      <c r="C406" s="46">
        <v>44242</v>
      </c>
      <c r="D406" s="49" t="s">
        <v>812</v>
      </c>
      <c r="E406" s="49" t="s">
        <v>17</v>
      </c>
      <c r="F406" s="49" t="s">
        <v>162</v>
      </c>
      <c r="G406" s="49" t="s">
        <v>43</v>
      </c>
      <c r="H406" s="49" t="s">
        <v>159</v>
      </c>
      <c r="I406" s="49">
        <v>296</v>
      </c>
      <c r="J406" s="47">
        <v>723488624.20000005</v>
      </c>
      <c r="K406" s="48">
        <v>66635639.880000003</v>
      </c>
    </row>
    <row r="407" spans="1:12" s="49" customFormat="1" x14ac:dyDescent="0.25">
      <c r="A407" s="49">
        <v>2021</v>
      </c>
      <c r="B407" s="46">
        <v>43886</v>
      </c>
      <c r="C407" s="46">
        <v>43886</v>
      </c>
      <c r="D407" s="49" t="s">
        <v>813</v>
      </c>
      <c r="E407" s="49" t="s">
        <v>19</v>
      </c>
      <c r="F407" s="49" t="s">
        <v>19</v>
      </c>
      <c r="G407" s="49" t="s">
        <v>814</v>
      </c>
      <c r="H407" s="49" t="s">
        <v>159</v>
      </c>
      <c r="I407" s="49">
        <v>24</v>
      </c>
      <c r="J407" s="47">
        <v>66674466.399999999</v>
      </c>
      <c r="K407" s="48">
        <v>7064568.4800000004</v>
      </c>
    </row>
    <row r="408" spans="1:12" s="49" customFormat="1" x14ac:dyDescent="0.25">
      <c r="A408" s="49">
        <v>2021</v>
      </c>
      <c r="B408" s="46">
        <v>44322</v>
      </c>
      <c r="C408" s="46">
        <v>44341</v>
      </c>
      <c r="D408" s="51" t="s">
        <v>815</v>
      </c>
      <c r="E408" s="49" t="s">
        <v>17</v>
      </c>
      <c r="F408" s="49" t="s">
        <v>55</v>
      </c>
      <c r="G408" s="49" t="s">
        <v>816</v>
      </c>
      <c r="H408" s="49" t="s">
        <v>817</v>
      </c>
      <c r="I408" s="49">
        <v>24</v>
      </c>
      <c r="J408" s="47">
        <v>69857542.829999998</v>
      </c>
      <c r="K408" s="48">
        <v>7074235.6200000001</v>
      </c>
    </row>
    <row r="409" spans="1:12" s="49" customFormat="1" x14ac:dyDescent="0.25">
      <c r="A409" s="49">
        <v>2021</v>
      </c>
      <c r="B409" s="50"/>
      <c r="C409" s="46">
        <v>44223</v>
      </c>
      <c r="D409" s="49" t="s">
        <v>818</v>
      </c>
      <c r="E409" s="49" t="s">
        <v>17</v>
      </c>
      <c r="F409" s="49" t="s">
        <v>55</v>
      </c>
      <c r="G409" s="49" t="s">
        <v>819</v>
      </c>
      <c r="H409" s="49" t="s">
        <v>820</v>
      </c>
      <c r="I409" s="49">
        <v>224</v>
      </c>
      <c r="J409" s="47">
        <v>441527210.92000002</v>
      </c>
      <c r="K409" s="48">
        <v>46085558.079999998</v>
      </c>
      <c r="L409" s="49" t="s">
        <v>88</v>
      </c>
    </row>
    <row r="410" spans="1:12" s="49" customFormat="1" x14ac:dyDescent="0.25">
      <c r="A410" s="49">
        <v>2021</v>
      </c>
      <c r="B410" s="46">
        <v>44236</v>
      </c>
      <c r="C410" s="46">
        <v>44224</v>
      </c>
      <c r="D410" s="49" t="s">
        <v>291</v>
      </c>
      <c r="E410" s="49" t="s">
        <v>17</v>
      </c>
      <c r="F410" s="49" t="s">
        <v>162</v>
      </c>
      <c r="G410" s="49" t="s">
        <v>821</v>
      </c>
      <c r="H410" s="49" t="s">
        <v>159</v>
      </c>
      <c r="I410" s="49">
        <v>56</v>
      </c>
      <c r="J410" s="47">
        <v>120940509.20000002</v>
      </c>
      <c r="K410" s="48">
        <v>11409202</v>
      </c>
    </row>
    <row r="411" spans="1:12" s="49" customFormat="1" x14ac:dyDescent="0.25">
      <c r="A411" s="49">
        <v>2021</v>
      </c>
      <c r="B411" s="46">
        <v>44222</v>
      </c>
      <c r="C411" s="46">
        <v>44222</v>
      </c>
      <c r="D411" s="49" t="s">
        <v>822</v>
      </c>
      <c r="E411" s="49" t="s">
        <v>19</v>
      </c>
      <c r="F411" s="49" t="s">
        <v>19</v>
      </c>
      <c r="G411" s="49" t="s">
        <v>823</v>
      </c>
      <c r="H411" s="49" t="s">
        <v>619</v>
      </c>
      <c r="I411" s="49">
        <v>56</v>
      </c>
      <c r="J411" s="47">
        <v>160125271.85999998</v>
      </c>
      <c r="K411" s="48">
        <v>16034672.02</v>
      </c>
      <c r="L411" s="49" t="s">
        <v>88</v>
      </c>
    </row>
    <row r="412" spans="1:12" s="49" customFormat="1" x14ac:dyDescent="0.25">
      <c r="A412" s="49">
        <v>2021</v>
      </c>
      <c r="B412" s="46">
        <v>44242</v>
      </c>
      <c r="C412" s="46">
        <v>44242</v>
      </c>
      <c r="D412" s="49" t="s">
        <v>824</v>
      </c>
      <c r="E412" s="49" t="s">
        <v>17</v>
      </c>
      <c r="F412" s="49" t="s">
        <v>162</v>
      </c>
      <c r="G412" s="49" t="s">
        <v>699</v>
      </c>
      <c r="H412" s="49" t="s">
        <v>644</v>
      </c>
      <c r="I412" s="49">
        <v>224</v>
      </c>
      <c r="J412" s="47">
        <v>510220726.68000007</v>
      </c>
      <c r="K412" s="48">
        <v>34783279.159999996</v>
      </c>
      <c r="L412" s="49" t="s">
        <v>88</v>
      </c>
    </row>
    <row r="413" spans="1:12" s="49" customFormat="1" x14ac:dyDescent="0.25">
      <c r="A413" s="49">
        <v>2021</v>
      </c>
      <c r="B413" s="46">
        <v>44334</v>
      </c>
      <c r="C413" s="46">
        <v>44369</v>
      </c>
      <c r="D413" s="51" t="s">
        <v>825</v>
      </c>
      <c r="E413" s="49" t="s">
        <v>17</v>
      </c>
      <c r="F413" s="49" t="s">
        <v>162</v>
      </c>
      <c r="G413" s="49" t="s">
        <v>826</v>
      </c>
      <c r="H413" s="52" t="s">
        <v>771</v>
      </c>
      <c r="I413" s="49">
        <v>216</v>
      </c>
      <c r="J413" s="47">
        <v>441863289.58999991</v>
      </c>
      <c r="K413" s="48">
        <v>44904203.359999999</v>
      </c>
      <c r="L413" s="49" t="s">
        <v>88</v>
      </c>
    </row>
    <row r="414" spans="1:12" s="49" customFormat="1" x14ac:dyDescent="0.25">
      <c r="A414" s="49">
        <v>2021</v>
      </c>
      <c r="B414" s="46">
        <v>44245</v>
      </c>
      <c r="C414" s="46">
        <v>44245</v>
      </c>
      <c r="D414" s="49" t="s">
        <v>827</v>
      </c>
      <c r="E414" s="49" t="s">
        <v>16</v>
      </c>
      <c r="F414" s="49" t="s">
        <v>210</v>
      </c>
      <c r="G414" s="49" t="s">
        <v>828</v>
      </c>
      <c r="H414" s="49" t="s">
        <v>159</v>
      </c>
      <c r="I414" s="49">
        <v>128</v>
      </c>
      <c r="J414" s="47"/>
      <c r="K414" s="48">
        <v>30212768</v>
      </c>
    </row>
    <row r="415" spans="1:12" s="49" customFormat="1" x14ac:dyDescent="0.25">
      <c r="A415" s="49">
        <v>2021</v>
      </c>
      <c r="B415" s="46">
        <v>44316</v>
      </c>
      <c r="C415" s="46">
        <v>44343</v>
      </c>
      <c r="D415" s="51" t="s">
        <v>829</v>
      </c>
      <c r="E415" s="49" t="s">
        <v>17</v>
      </c>
      <c r="F415" s="49" t="s">
        <v>55</v>
      </c>
      <c r="G415" s="49" t="s">
        <v>830</v>
      </c>
      <c r="H415" s="49" t="s">
        <v>159</v>
      </c>
      <c r="I415" s="49">
        <v>16</v>
      </c>
      <c r="J415" s="47">
        <v>39585738.479999997</v>
      </c>
      <c r="K415" s="48">
        <v>4191576.48</v>
      </c>
    </row>
    <row r="416" spans="1:12" s="49" customFormat="1" ht="30" x14ac:dyDescent="0.25">
      <c r="A416" s="49">
        <v>2021</v>
      </c>
      <c r="B416" s="46">
        <v>44347</v>
      </c>
      <c r="C416" s="46">
        <v>44369</v>
      </c>
      <c r="D416" s="51" t="s">
        <v>831</v>
      </c>
      <c r="E416" s="49" t="s">
        <v>19</v>
      </c>
      <c r="F416" s="49" t="s">
        <v>19</v>
      </c>
      <c r="G416" s="49" t="s">
        <v>709</v>
      </c>
      <c r="H416" s="52" t="s">
        <v>752</v>
      </c>
      <c r="I416" s="49">
        <v>64</v>
      </c>
      <c r="J416" s="47">
        <v>164679540.31999999</v>
      </c>
      <c r="K416" s="48">
        <v>17272925.440000001</v>
      </c>
    </row>
    <row r="417" spans="1:12" s="49" customFormat="1" x14ac:dyDescent="0.25">
      <c r="A417" s="49">
        <v>2021</v>
      </c>
      <c r="B417" s="46">
        <v>44305</v>
      </c>
      <c r="C417" s="46">
        <v>44343</v>
      </c>
      <c r="D417" s="51" t="s">
        <v>832</v>
      </c>
      <c r="E417" s="49" t="s">
        <v>17</v>
      </c>
      <c r="F417" s="49" t="s">
        <v>71</v>
      </c>
      <c r="G417" s="51" t="s">
        <v>833</v>
      </c>
      <c r="H417" s="49" t="s">
        <v>249</v>
      </c>
      <c r="I417" s="49">
        <v>288</v>
      </c>
      <c r="J417" s="47">
        <v>624343906.62</v>
      </c>
      <c r="K417" s="48">
        <v>65423060.640000001</v>
      </c>
      <c r="L417" s="49" t="s">
        <v>88</v>
      </c>
    </row>
    <row r="418" spans="1:12" s="49" customFormat="1" x14ac:dyDescent="0.25">
      <c r="A418" s="49">
        <v>2021</v>
      </c>
      <c r="B418" s="46">
        <v>44334</v>
      </c>
      <c r="C418" s="46">
        <v>44357</v>
      </c>
      <c r="D418" s="51" t="s">
        <v>834</v>
      </c>
      <c r="E418" s="49" t="s">
        <v>11</v>
      </c>
      <c r="F418" s="49" t="s">
        <v>399</v>
      </c>
      <c r="G418" s="49" t="s">
        <v>835</v>
      </c>
      <c r="H418" s="49" t="s">
        <v>159</v>
      </c>
      <c r="I418" s="49">
        <v>186</v>
      </c>
      <c r="J418" s="47">
        <v>386337896.46000004</v>
      </c>
      <c r="K418" s="48">
        <v>37419303.399999999</v>
      </c>
      <c r="L418" s="49" t="s">
        <v>88</v>
      </c>
    </row>
    <row r="419" spans="1:12" s="49" customFormat="1" x14ac:dyDescent="0.25">
      <c r="A419" s="49">
        <v>2021</v>
      </c>
      <c r="B419" s="46">
        <v>44224</v>
      </c>
      <c r="C419" s="46">
        <v>44224</v>
      </c>
      <c r="D419" s="49" t="s">
        <v>836</v>
      </c>
      <c r="E419" s="49" t="s">
        <v>19</v>
      </c>
      <c r="F419" s="49" t="s">
        <v>19</v>
      </c>
      <c r="G419" s="49" t="s">
        <v>837</v>
      </c>
      <c r="H419" s="49" t="s">
        <v>159</v>
      </c>
      <c r="I419" s="49">
        <v>344</v>
      </c>
      <c r="J419" s="47">
        <v>708036487.44999993</v>
      </c>
      <c r="K419" s="48">
        <v>96352228.560000002</v>
      </c>
    </row>
    <row r="420" spans="1:12" s="49" customFormat="1" ht="29.25" customHeight="1" x14ac:dyDescent="0.25">
      <c r="A420" s="49">
        <v>2021</v>
      </c>
      <c r="B420" s="46">
        <v>44253</v>
      </c>
      <c r="C420" s="46">
        <v>44252</v>
      </c>
      <c r="D420" s="49" t="s">
        <v>838</v>
      </c>
      <c r="E420" s="49" t="s">
        <v>17</v>
      </c>
      <c r="F420" s="49" t="s">
        <v>55</v>
      </c>
      <c r="G420" s="49" t="s">
        <v>839</v>
      </c>
      <c r="H420" s="49" t="s">
        <v>820</v>
      </c>
      <c r="I420" s="49">
        <v>65</v>
      </c>
      <c r="J420" s="47">
        <v>159721134.90000001</v>
      </c>
      <c r="K420" s="48">
        <v>15561016.23</v>
      </c>
    </row>
    <row r="421" spans="1:12" s="49" customFormat="1" x14ac:dyDescent="0.25">
      <c r="A421" s="49">
        <v>2021</v>
      </c>
      <c r="B421" s="46">
        <v>44344</v>
      </c>
      <c r="C421" s="50"/>
      <c r="D421" s="51" t="s">
        <v>840</v>
      </c>
      <c r="E421" s="49" t="s">
        <v>17</v>
      </c>
      <c r="F421" s="49" t="s">
        <v>162</v>
      </c>
      <c r="G421" s="49" t="s">
        <v>841</v>
      </c>
      <c r="H421" s="49" t="s">
        <v>249</v>
      </c>
      <c r="I421" s="49">
        <v>352</v>
      </c>
      <c r="J421" s="47">
        <v>117304354.96000001</v>
      </c>
      <c r="K421" s="48">
        <v>74270734.540000007</v>
      </c>
    </row>
    <row r="422" spans="1:12" s="49" customFormat="1" x14ac:dyDescent="0.25">
      <c r="A422" s="49">
        <v>2021</v>
      </c>
      <c r="B422" s="46">
        <v>44113</v>
      </c>
      <c r="C422" s="46">
        <v>44231</v>
      </c>
      <c r="D422" s="49" t="s">
        <v>842</v>
      </c>
      <c r="E422" s="49" t="s">
        <v>17</v>
      </c>
      <c r="F422" s="49" t="s">
        <v>162</v>
      </c>
      <c r="G422" s="49" t="s">
        <v>843</v>
      </c>
      <c r="H422" s="49" t="s">
        <v>617</v>
      </c>
      <c r="I422" s="49">
        <v>240</v>
      </c>
      <c r="J422" s="47">
        <v>491673036.30000007</v>
      </c>
      <c r="K422" s="48">
        <v>51265324.799999997</v>
      </c>
    </row>
    <row r="423" spans="1:12" s="49" customFormat="1" x14ac:dyDescent="0.25">
      <c r="A423" s="49">
        <v>2021</v>
      </c>
      <c r="B423" s="46">
        <v>44260</v>
      </c>
      <c r="C423" s="46">
        <v>44258</v>
      </c>
      <c r="D423" s="49" t="s">
        <v>844</v>
      </c>
      <c r="E423" s="49" t="s">
        <v>26</v>
      </c>
      <c r="F423" s="49" t="s">
        <v>60</v>
      </c>
      <c r="G423" s="49" t="s">
        <v>845</v>
      </c>
      <c r="H423" s="49" t="s">
        <v>846</v>
      </c>
      <c r="I423" s="49">
        <v>644</v>
      </c>
      <c r="J423" s="47">
        <v>1043727580.1700001</v>
      </c>
      <c r="K423" s="48">
        <v>116230439.42</v>
      </c>
      <c r="L423" s="49" t="s">
        <v>88</v>
      </c>
    </row>
    <row r="424" spans="1:12" s="49" customFormat="1" x14ac:dyDescent="0.25">
      <c r="A424" s="49">
        <v>2021</v>
      </c>
      <c r="B424" s="46">
        <v>44260</v>
      </c>
      <c r="C424" s="46">
        <v>44316</v>
      </c>
      <c r="D424" s="49" t="s">
        <v>847</v>
      </c>
      <c r="E424" s="49" t="s">
        <v>17</v>
      </c>
      <c r="F424" s="49" t="s">
        <v>71</v>
      </c>
      <c r="G424" s="49" t="s">
        <v>848</v>
      </c>
      <c r="H424" s="49" t="s">
        <v>619</v>
      </c>
      <c r="I424" s="49">
        <v>21</v>
      </c>
      <c r="J424" s="47">
        <v>46435369.740000002</v>
      </c>
      <c r="K424" s="47">
        <f>+I424*$K$409/$I$409</f>
        <v>4320521.0699999994</v>
      </c>
    </row>
    <row r="425" spans="1:12" s="49" customFormat="1" x14ac:dyDescent="0.25">
      <c r="A425" s="49">
        <v>2021</v>
      </c>
      <c r="B425" s="46">
        <v>44243</v>
      </c>
      <c r="C425" s="46">
        <v>44243</v>
      </c>
      <c r="D425" s="49" t="s">
        <v>849</v>
      </c>
      <c r="E425" s="49" t="s">
        <v>17</v>
      </c>
      <c r="F425" s="49" t="s">
        <v>162</v>
      </c>
      <c r="G425" s="49" t="s">
        <v>850</v>
      </c>
      <c r="H425" s="49" t="s">
        <v>159</v>
      </c>
      <c r="I425" s="49">
        <v>296</v>
      </c>
      <c r="J425" s="47">
        <v>678311788.352</v>
      </c>
      <c r="K425" s="48">
        <v>68797817.159999996</v>
      </c>
    </row>
    <row r="426" spans="1:12" s="49" customFormat="1" x14ac:dyDescent="0.25">
      <c r="A426" s="49">
        <v>2021</v>
      </c>
      <c r="B426" s="46">
        <v>44323</v>
      </c>
      <c r="C426" s="46">
        <v>44215</v>
      </c>
      <c r="D426" s="49" t="s">
        <v>851</v>
      </c>
      <c r="E426" s="49" t="s">
        <v>17</v>
      </c>
      <c r="F426" s="49" t="s">
        <v>55</v>
      </c>
      <c r="G426" s="49" t="s">
        <v>34</v>
      </c>
      <c r="H426" s="49" t="s">
        <v>630</v>
      </c>
      <c r="I426" s="49">
        <v>2544</v>
      </c>
      <c r="J426" s="47">
        <v>4540584335.29</v>
      </c>
      <c r="K426" s="48">
        <v>329599562.51999998</v>
      </c>
      <c r="L426" s="49" t="s">
        <v>88</v>
      </c>
    </row>
    <row r="427" spans="1:12" s="49" customFormat="1" x14ac:dyDescent="0.25">
      <c r="A427" s="49">
        <v>2021</v>
      </c>
      <c r="B427" s="46">
        <v>44202</v>
      </c>
      <c r="C427" s="46">
        <v>44201</v>
      </c>
      <c r="D427" s="49" t="s">
        <v>852</v>
      </c>
      <c r="E427" s="49" t="s">
        <v>17</v>
      </c>
      <c r="F427" s="49" t="s">
        <v>55</v>
      </c>
      <c r="G427" s="49" t="s">
        <v>40</v>
      </c>
      <c r="H427" s="49" t="s">
        <v>853</v>
      </c>
      <c r="I427" s="49">
        <v>984</v>
      </c>
      <c r="J427" s="47">
        <v>2233824575.04</v>
      </c>
      <c r="K427" s="48">
        <v>232427349.03999999</v>
      </c>
    </row>
    <row r="428" spans="1:12" s="49" customFormat="1" x14ac:dyDescent="0.25">
      <c r="A428" s="49">
        <v>2021</v>
      </c>
      <c r="B428" s="46">
        <v>44092</v>
      </c>
      <c r="C428" s="46">
        <v>44257</v>
      </c>
      <c r="D428" s="49" t="s">
        <v>854</v>
      </c>
      <c r="E428" s="49" t="s">
        <v>22</v>
      </c>
      <c r="F428" s="49" t="s">
        <v>22</v>
      </c>
      <c r="G428" s="49" t="s">
        <v>855</v>
      </c>
      <c r="H428" s="49" t="s">
        <v>412</v>
      </c>
      <c r="I428" s="49">
        <v>800</v>
      </c>
      <c r="J428" s="47">
        <v>1688031526.71</v>
      </c>
      <c r="K428" s="48">
        <v>158478312</v>
      </c>
    </row>
    <row r="429" spans="1:12" s="49" customFormat="1" x14ac:dyDescent="0.25">
      <c r="A429" s="49">
        <v>2021</v>
      </c>
      <c r="B429" s="46">
        <v>44246</v>
      </c>
      <c r="C429" s="46">
        <v>44362</v>
      </c>
      <c r="D429" s="51" t="s">
        <v>856</v>
      </c>
      <c r="E429" s="49" t="s">
        <v>21</v>
      </c>
      <c r="F429" s="49" t="s">
        <v>21</v>
      </c>
      <c r="G429" s="49" t="s">
        <v>857</v>
      </c>
      <c r="H429" s="49" t="s">
        <v>249</v>
      </c>
      <c r="I429" s="49">
        <v>126</v>
      </c>
      <c r="J429" s="47">
        <v>437051059.58999997</v>
      </c>
      <c r="K429" s="48">
        <v>35095668.759999998</v>
      </c>
    </row>
    <row r="430" spans="1:12" s="49" customFormat="1" x14ac:dyDescent="0.25">
      <c r="A430" s="49">
        <v>2021</v>
      </c>
      <c r="B430" s="46">
        <v>44285</v>
      </c>
      <c r="C430" s="46">
        <v>44328</v>
      </c>
      <c r="D430" s="49" t="s">
        <v>464</v>
      </c>
      <c r="E430" s="49" t="s">
        <v>17</v>
      </c>
      <c r="F430" s="49" t="s">
        <v>10</v>
      </c>
      <c r="G430" s="49" t="s">
        <v>465</v>
      </c>
      <c r="H430" s="49" t="s">
        <v>159</v>
      </c>
      <c r="I430" s="49">
        <v>12</v>
      </c>
      <c r="J430" s="53" t="s">
        <v>807</v>
      </c>
      <c r="K430" s="54" t="s">
        <v>807</v>
      </c>
      <c r="L430" s="56" t="s">
        <v>808</v>
      </c>
    </row>
    <row r="431" spans="1:12" s="49" customFormat="1" x14ac:dyDescent="0.25">
      <c r="A431" s="49">
        <v>2021</v>
      </c>
      <c r="B431" s="46">
        <v>44331</v>
      </c>
      <c r="C431" s="46">
        <v>44382</v>
      </c>
      <c r="D431" s="49" t="s">
        <v>858</v>
      </c>
      <c r="E431" s="49" t="s">
        <v>17</v>
      </c>
      <c r="F431" s="49" t="s">
        <v>162</v>
      </c>
      <c r="G431" s="49" t="s">
        <v>859</v>
      </c>
      <c r="H431" s="49" t="s">
        <v>77</v>
      </c>
      <c r="I431" s="49">
        <v>128</v>
      </c>
      <c r="J431" s="47">
        <v>300764870.75999999</v>
      </c>
      <c r="K431" s="48">
        <v>29909179.050000001</v>
      </c>
    </row>
    <row r="432" spans="1:12" x14ac:dyDescent="0.25">
      <c r="A432" s="49">
        <v>2021</v>
      </c>
      <c r="B432" s="57">
        <v>44370</v>
      </c>
      <c r="C432" s="57">
        <v>44382</v>
      </c>
      <c r="D432" s="49" t="s">
        <v>860</v>
      </c>
      <c r="E432" s="49" t="s">
        <v>17</v>
      </c>
      <c r="F432" s="49" t="s">
        <v>55</v>
      </c>
      <c r="G432" s="49" t="s">
        <v>187</v>
      </c>
      <c r="H432" s="49" t="s">
        <v>98</v>
      </c>
      <c r="I432" s="49">
        <v>36</v>
      </c>
      <c r="J432" s="7" t="s">
        <v>807</v>
      </c>
      <c r="K432" s="1" t="s">
        <v>807</v>
      </c>
      <c r="L432" t="s">
        <v>808</v>
      </c>
    </row>
    <row r="433" spans="1:12" ht="30" x14ac:dyDescent="0.25">
      <c r="A433" s="49">
        <v>2021</v>
      </c>
      <c r="B433" s="57">
        <v>44357</v>
      </c>
      <c r="C433" s="57">
        <v>44389</v>
      </c>
      <c r="D433" s="49" t="s">
        <v>861</v>
      </c>
      <c r="E433" s="49" t="s">
        <v>17</v>
      </c>
      <c r="F433" t="s">
        <v>55</v>
      </c>
      <c r="G433" s="49" t="s">
        <v>862</v>
      </c>
      <c r="H433" s="49" t="s">
        <v>863</v>
      </c>
      <c r="I433" s="52" t="s">
        <v>864</v>
      </c>
      <c r="J433" s="7">
        <v>973801715.57059979</v>
      </c>
      <c r="K433" s="1">
        <v>103116740.92</v>
      </c>
      <c r="L433" t="s">
        <v>88</v>
      </c>
    </row>
    <row r="434" spans="1:12" x14ac:dyDescent="0.25">
      <c r="A434" s="49">
        <v>2021</v>
      </c>
      <c r="B434" s="57">
        <v>44376</v>
      </c>
      <c r="C434" s="57">
        <v>44389</v>
      </c>
      <c r="D434" s="49" t="s">
        <v>865</v>
      </c>
      <c r="E434" s="49" t="s">
        <v>18</v>
      </c>
      <c r="F434" s="49" t="s">
        <v>446</v>
      </c>
      <c r="G434" s="49" t="s">
        <v>866</v>
      </c>
      <c r="H434" s="49" t="s">
        <v>149</v>
      </c>
      <c r="I434" s="49">
        <v>312</v>
      </c>
      <c r="J434" s="7">
        <v>803982687.64999998</v>
      </c>
      <c r="K434" s="1">
        <v>85472742</v>
      </c>
      <c r="L434" t="s">
        <v>88</v>
      </c>
    </row>
    <row r="435" spans="1:12" x14ac:dyDescent="0.25">
      <c r="A435" s="49">
        <v>2021</v>
      </c>
      <c r="B435" s="57">
        <v>44379</v>
      </c>
      <c r="C435" s="57">
        <v>44389</v>
      </c>
      <c r="D435" s="49" t="s">
        <v>867</v>
      </c>
      <c r="E435" s="49" t="s">
        <v>19</v>
      </c>
      <c r="F435" s="49" t="s">
        <v>19</v>
      </c>
      <c r="G435" s="49" t="s">
        <v>601</v>
      </c>
      <c r="H435" s="49" t="s">
        <v>868</v>
      </c>
      <c r="I435" s="49">
        <v>232</v>
      </c>
      <c r="J435" s="7">
        <v>375805898.95999998</v>
      </c>
      <c r="K435" s="1">
        <v>41309087.520000003</v>
      </c>
    </row>
    <row r="436" spans="1:12" x14ac:dyDescent="0.25">
      <c r="A436" s="49">
        <v>2021</v>
      </c>
      <c r="B436" s="57">
        <v>44379</v>
      </c>
      <c r="C436" s="57">
        <v>44396</v>
      </c>
      <c r="D436" s="49" t="s">
        <v>564</v>
      </c>
      <c r="E436" s="49" t="s">
        <v>10</v>
      </c>
      <c r="F436" s="49" t="s">
        <v>10</v>
      </c>
      <c r="G436" s="49" t="s">
        <v>869</v>
      </c>
      <c r="H436" s="49" t="s">
        <v>98</v>
      </c>
      <c r="I436" s="49">
        <v>120</v>
      </c>
      <c r="J436" s="7">
        <v>269315824.06999999</v>
      </c>
      <c r="K436" s="1">
        <v>20238815.870000001</v>
      </c>
    </row>
    <row r="437" spans="1:12" x14ac:dyDescent="0.25">
      <c r="A437" s="49">
        <v>2021</v>
      </c>
      <c r="B437" s="57">
        <v>44383</v>
      </c>
      <c r="C437" s="57">
        <v>44396</v>
      </c>
      <c r="D437" s="49" t="s">
        <v>870</v>
      </c>
      <c r="E437" s="49" t="s">
        <v>17</v>
      </c>
      <c r="F437" t="s">
        <v>71</v>
      </c>
      <c r="G437" s="49" t="s">
        <v>589</v>
      </c>
      <c r="H437" s="49" t="s">
        <v>98</v>
      </c>
      <c r="I437" s="49">
        <v>28</v>
      </c>
      <c r="J437" s="7">
        <v>83391836.239999995</v>
      </c>
      <c r="K437" s="1">
        <v>7178172.4000000004</v>
      </c>
    </row>
    <row r="438" spans="1:12" x14ac:dyDescent="0.25">
      <c r="A438" s="49">
        <v>2021</v>
      </c>
      <c r="B438" s="57">
        <v>44323</v>
      </c>
      <c r="C438" s="57">
        <v>44396</v>
      </c>
      <c r="D438" s="49" t="s">
        <v>871</v>
      </c>
      <c r="E438" s="49" t="s">
        <v>17</v>
      </c>
      <c r="F438" s="49" t="s">
        <v>162</v>
      </c>
      <c r="G438" s="49" t="s">
        <v>872</v>
      </c>
      <c r="H438" s="49" t="s">
        <v>249</v>
      </c>
      <c r="I438" s="49">
        <v>38</v>
      </c>
      <c r="J438" s="7">
        <v>82823527.579999998</v>
      </c>
      <c r="K438" s="1">
        <v>6757575.1799999997</v>
      </c>
      <c r="L438" t="s">
        <v>88</v>
      </c>
    </row>
    <row r="439" spans="1:12" ht="30" x14ac:dyDescent="0.25">
      <c r="A439" s="49">
        <v>2021</v>
      </c>
      <c r="B439" s="57">
        <v>44396</v>
      </c>
      <c r="C439" s="57">
        <v>44405</v>
      </c>
      <c r="D439" s="49" t="s">
        <v>861</v>
      </c>
      <c r="E439" s="49" t="s">
        <v>17</v>
      </c>
      <c r="F439" s="49" t="s">
        <v>55</v>
      </c>
      <c r="G439" s="49" t="s">
        <v>862</v>
      </c>
      <c r="H439" s="49" t="s">
        <v>873</v>
      </c>
      <c r="I439" s="52" t="s">
        <v>864</v>
      </c>
      <c r="J439" s="7">
        <v>973801715.57059979</v>
      </c>
      <c r="K439" s="1">
        <v>103116741</v>
      </c>
      <c r="L439" t="s">
        <v>88</v>
      </c>
    </row>
    <row r="440" spans="1:12" x14ac:dyDescent="0.25">
      <c r="A440" s="49">
        <v>2021</v>
      </c>
      <c r="B440" s="57">
        <v>44375</v>
      </c>
      <c r="C440" s="57">
        <v>44405</v>
      </c>
      <c r="D440" s="49" t="s">
        <v>874</v>
      </c>
      <c r="E440" s="49" t="s">
        <v>17</v>
      </c>
      <c r="F440" s="49" t="s">
        <v>71</v>
      </c>
      <c r="G440" s="49" t="s">
        <v>366</v>
      </c>
      <c r="H440" s="49" t="s">
        <v>98</v>
      </c>
      <c r="I440" s="49">
        <v>100</v>
      </c>
      <c r="J440" s="7">
        <v>289687121.99000001</v>
      </c>
      <c r="K440" s="1">
        <v>33850943.460000001</v>
      </c>
    </row>
    <row r="441" spans="1:12" x14ac:dyDescent="0.25">
      <c r="A441" s="49">
        <v>2021</v>
      </c>
      <c r="B441" s="57">
        <v>44344</v>
      </c>
      <c r="C441" s="57">
        <v>44406</v>
      </c>
      <c r="D441" s="49" t="s">
        <v>875</v>
      </c>
      <c r="E441" s="49" t="s">
        <v>10</v>
      </c>
      <c r="F441" s="49" t="s">
        <v>10</v>
      </c>
      <c r="G441" s="49" t="s">
        <v>266</v>
      </c>
      <c r="H441" t="s">
        <v>98</v>
      </c>
      <c r="I441" s="49">
        <v>3000</v>
      </c>
      <c r="J441" s="7">
        <v>5976629495.04</v>
      </c>
      <c r="K441" s="1">
        <v>647281174.20000005</v>
      </c>
    </row>
    <row r="442" spans="1:12" ht="52.5" customHeight="1" x14ac:dyDescent="0.25">
      <c r="A442" s="58">
        <v>2021</v>
      </c>
      <c r="B442" s="59">
        <v>44403</v>
      </c>
      <c r="C442" s="59">
        <v>44410</v>
      </c>
      <c r="D442" s="58" t="s">
        <v>876</v>
      </c>
      <c r="E442" s="58" t="s">
        <v>17</v>
      </c>
      <c r="F442" s="58" t="s">
        <v>162</v>
      </c>
      <c r="G442" s="60" t="s">
        <v>877</v>
      </c>
      <c r="H442" s="49" t="s">
        <v>249</v>
      </c>
      <c r="I442" s="49">
        <v>192</v>
      </c>
      <c r="J442" s="7">
        <v>411221035.44</v>
      </c>
      <c r="K442" s="1">
        <v>44774384.271359995</v>
      </c>
    </row>
    <row r="443" spans="1:12" ht="30" x14ac:dyDescent="0.25">
      <c r="A443" s="49">
        <v>2021</v>
      </c>
      <c r="B443" s="57">
        <v>44391</v>
      </c>
      <c r="C443" s="57">
        <v>44410</v>
      </c>
      <c r="D443" s="49" t="s">
        <v>878</v>
      </c>
      <c r="E443" s="49" t="s">
        <v>18</v>
      </c>
      <c r="F443" s="49" t="s">
        <v>879</v>
      </c>
      <c r="G443" s="49" t="s">
        <v>880</v>
      </c>
      <c r="H443" s="52" t="s">
        <v>881</v>
      </c>
      <c r="I443" s="49">
        <v>720</v>
      </c>
      <c r="J443" s="7">
        <v>1444866400.21</v>
      </c>
      <c r="K443" s="1">
        <v>135025562.88</v>
      </c>
    </row>
    <row r="444" spans="1:12" x14ac:dyDescent="0.25">
      <c r="A444" s="49">
        <v>2021</v>
      </c>
      <c r="B444" s="57">
        <v>44391</v>
      </c>
      <c r="C444" s="57">
        <v>44411</v>
      </c>
      <c r="D444" s="49" t="s">
        <v>882</v>
      </c>
      <c r="E444" s="49" t="s">
        <v>17</v>
      </c>
      <c r="F444" s="49" t="s">
        <v>162</v>
      </c>
      <c r="G444" s="49" t="s">
        <v>502</v>
      </c>
      <c r="H444" s="49" t="s">
        <v>883</v>
      </c>
      <c r="I444" s="49">
        <v>20</v>
      </c>
      <c r="J444" s="7">
        <v>64702999.710000001</v>
      </c>
      <c r="K444" s="1">
        <v>5735293.3399999999</v>
      </c>
    </row>
    <row r="445" spans="1:12" x14ac:dyDescent="0.25">
      <c r="A445" s="49">
        <v>2021</v>
      </c>
      <c r="B445" s="57">
        <v>44398</v>
      </c>
      <c r="C445" s="57">
        <v>44414</v>
      </c>
      <c r="D445" s="49" t="s">
        <v>225</v>
      </c>
      <c r="E445" s="49" t="s">
        <v>17</v>
      </c>
      <c r="F445" s="49" t="s">
        <v>71</v>
      </c>
      <c r="G445" s="49" t="s">
        <v>226</v>
      </c>
      <c r="H445" s="49" t="s">
        <v>198</v>
      </c>
      <c r="I445" s="49">
        <v>830</v>
      </c>
      <c r="J445" s="7">
        <v>1453743374.52</v>
      </c>
      <c r="K445" s="1">
        <v>151320420.40000001</v>
      </c>
    </row>
    <row r="446" spans="1:12" ht="30" x14ac:dyDescent="0.25">
      <c r="A446" s="49">
        <v>2021</v>
      </c>
      <c r="B446" s="57">
        <v>44414</v>
      </c>
      <c r="C446" s="57">
        <v>44427</v>
      </c>
      <c r="D446" s="49" t="s">
        <v>884</v>
      </c>
      <c r="E446" s="49" t="s">
        <v>17</v>
      </c>
      <c r="F446" s="49" t="s">
        <v>55</v>
      </c>
      <c r="G446" s="49" t="s">
        <v>885</v>
      </c>
      <c r="H446" s="52" t="s">
        <v>886</v>
      </c>
      <c r="I446" s="49">
        <v>40</v>
      </c>
      <c r="J446" s="7">
        <v>124765754.56999999</v>
      </c>
      <c r="K446" s="1">
        <v>13644572</v>
      </c>
      <c r="L446" t="s">
        <v>88</v>
      </c>
    </row>
    <row r="447" spans="1:12" x14ac:dyDescent="0.25">
      <c r="A447" s="49">
        <v>2021</v>
      </c>
      <c r="B447" s="57">
        <v>44420</v>
      </c>
      <c r="C447" s="57">
        <v>44431</v>
      </c>
      <c r="D447" s="49" t="s">
        <v>887</v>
      </c>
      <c r="E447" s="49" t="s">
        <v>19</v>
      </c>
      <c r="F447" s="49" t="s">
        <v>19</v>
      </c>
      <c r="G447" s="49" t="s">
        <v>601</v>
      </c>
      <c r="H447" s="49" t="s">
        <v>249</v>
      </c>
      <c r="I447" s="49">
        <v>192</v>
      </c>
      <c r="J447" s="7">
        <v>529607372.68000001</v>
      </c>
      <c r="K447" s="1">
        <v>58941728.640000001</v>
      </c>
    </row>
    <row r="448" spans="1:12" x14ac:dyDescent="0.25">
      <c r="A448" s="49">
        <v>2021</v>
      </c>
      <c r="B448" s="57">
        <v>44061</v>
      </c>
      <c r="C448" s="57">
        <v>44438</v>
      </c>
      <c r="D448" s="49" t="s">
        <v>184</v>
      </c>
      <c r="E448" s="49" t="s">
        <v>10</v>
      </c>
      <c r="F448" s="49" t="s">
        <v>10</v>
      </c>
      <c r="G448" s="49" t="s">
        <v>185</v>
      </c>
      <c r="H448" s="49" t="s">
        <v>103</v>
      </c>
      <c r="I448" s="49">
        <v>64</v>
      </c>
      <c r="J448" s="7">
        <v>173491638.91999999</v>
      </c>
      <c r="K448" s="1">
        <v>16489054.720000001</v>
      </c>
    </row>
    <row r="449" spans="1:12" x14ac:dyDescent="0.25">
      <c r="A449" s="49">
        <v>2021</v>
      </c>
      <c r="B449" s="57">
        <v>44414</v>
      </c>
      <c r="C449" s="57">
        <v>44442</v>
      </c>
      <c r="D449" t="s">
        <v>888</v>
      </c>
      <c r="E449" t="s">
        <v>23</v>
      </c>
      <c r="F449" t="s">
        <v>23</v>
      </c>
      <c r="G449" t="s">
        <v>889</v>
      </c>
      <c r="H449" t="s">
        <v>890</v>
      </c>
      <c r="J449" s="7">
        <v>314535531.88999999</v>
      </c>
      <c r="K449" s="1">
        <v>35208613.460000001</v>
      </c>
      <c r="L449" t="s">
        <v>88</v>
      </c>
    </row>
    <row r="450" spans="1:12" ht="30" x14ac:dyDescent="0.25">
      <c r="A450" s="49">
        <v>2021</v>
      </c>
      <c r="B450" s="57">
        <v>44434</v>
      </c>
      <c r="C450" s="57">
        <v>44442</v>
      </c>
      <c r="D450" s="52" t="s">
        <v>281</v>
      </c>
      <c r="E450" s="49" t="s">
        <v>17</v>
      </c>
      <c r="F450" s="52" t="s">
        <v>891</v>
      </c>
      <c r="G450" s="49" t="s">
        <v>892</v>
      </c>
      <c r="H450" s="49" t="s">
        <v>124</v>
      </c>
      <c r="I450" s="52" t="s">
        <v>893</v>
      </c>
      <c r="J450" s="7">
        <v>1573986980.4100001</v>
      </c>
      <c r="K450" s="1">
        <v>168932110.08000001</v>
      </c>
    </row>
    <row r="451" spans="1:12" ht="30" x14ac:dyDescent="0.25">
      <c r="A451" s="49">
        <v>2021</v>
      </c>
      <c r="B451" s="57">
        <v>44433</v>
      </c>
      <c r="C451" s="57">
        <v>44459</v>
      </c>
      <c r="D451" s="49" t="s">
        <v>381</v>
      </c>
      <c r="E451" s="49" t="s">
        <v>17</v>
      </c>
      <c r="F451" s="52" t="s">
        <v>894</v>
      </c>
      <c r="G451" s="49" t="s">
        <v>382</v>
      </c>
      <c r="H451" s="49" t="s">
        <v>180</v>
      </c>
      <c r="I451" s="52" t="s">
        <v>895</v>
      </c>
      <c r="J451" s="7">
        <v>71691105.819999993</v>
      </c>
      <c r="K451" s="1">
        <v>6740868.3600000003</v>
      </c>
    </row>
    <row r="452" spans="1:12" x14ac:dyDescent="0.25">
      <c r="A452" s="49">
        <v>2021</v>
      </c>
      <c r="B452" s="57">
        <v>44452</v>
      </c>
      <c r="C452" s="57">
        <v>44459</v>
      </c>
      <c r="D452" s="49" t="s">
        <v>896</v>
      </c>
      <c r="E452" s="49" t="s">
        <v>17</v>
      </c>
      <c r="F452" s="64" t="s">
        <v>891</v>
      </c>
      <c r="G452" s="49" t="s">
        <v>897</v>
      </c>
      <c r="H452" s="49" t="s">
        <v>198</v>
      </c>
      <c r="I452">
        <v>55</v>
      </c>
      <c r="J452" s="7">
        <v>115441778.14</v>
      </c>
      <c r="K452" s="1">
        <v>10356979.52</v>
      </c>
    </row>
    <row r="453" spans="1:12" x14ac:dyDescent="0.25">
      <c r="A453" s="49">
        <v>2021</v>
      </c>
      <c r="B453" s="57">
        <v>44452</v>
      </c>
      <c r="C453" s="57">
        <v>44460</v>
      </c>
      <c r="D453" s="49" t="s">
        <v>898</v>
      </c>
      <c r="E453" s="49" t="s">
        <v>17</v>
      </c>
      <c r="F453" s="64" t="s">
        <v>899</v>
      </c>
      <c r="G453" s="49" t="s">
        <v>607</v>
      </c>
      <c r="H453" s="49" t="s">
        <v>868</v>
      </c>
      <c r="I453">
        <v>1760</v>
      </c>
      <c r="J453" s="7">
        <v>4161342993.3499999</v>
      </c>
      <c r="K453" s="1">
        <v>431054173.44</v>
      </c>
      <c r="L453" t="s">
        <v>88</v>
      </c>
    </row>
    <row r="454" spans="1:12" x14ac:dyDescent="0.25">
      <c r="A454" s="49">
        <v>2021</v>
      </c>
      <c r="B454" s="57">
        <v>44452</v>
      </c>
      <c r="C454" s="57">
        <v>44473</v>
      </c>
      <c r="D454" s="49" t="s">
        <v>900</v>
      </c>
      <c r="E454" t="s">
        <v>17</v>
      </c>
      <c r="F454" s="64" t="s">
        <v>891</v>
      </c>
      <c r="G454" s="49" t="s">
        <v>901</v>
      </c>
      <c r="H454" s="49" t="s">
        <v>883</v>
      </c>
      <c r="I454">
        <v>20</v>
      </c>
      <c r="J454" s="7">
        <v>64702999.710000001</v>
      </c>
      <c r="K454" s="1">
        <v>5732008.8799999999</v>
      </c>
    </row>
    <row r="455" spans="1:12" x14ac:dyDescent="0.25">
      <c r="A455">
        <v>2021</v>
      </c>
      <c r="B455" s="57">
        <v>44461</v>
      </c>
      <c r="C455" s="57">
        <v>44474</v>
      </c>
      <c r="D455" t="s">
        <v>902</v>
      </c>
      <c r="E455" t="s">
        <v>19</v>
      </c>
      <c r="F455" t="s">
        <v>19</v>
      </c>
      <c r="G455" t="s">
        <v>183</v>
      </c>
      <c r="H455" t="s">
        <v>198</v>
      </c>
      <c r="I455">
        <v>136</v>
      </c>
      <c r="J455" s="66" t="s">
        <v>903</v>
      </c>
      <c r="K455" s="65" t="s">
        <v>904</v>
      </c>
      <c r="L455" t="s">
        <v>88</v>
      </c>
    </row>
    <row r="456" spans="1:12" ht="30" x14ac:dyDescent="0.25">
      <c r="A456">
        <v>2021</v>
      </c>
      <c r="B456" s="57">
        <v>44435</v>
      </c>
      <c r="C456" s="57">
        <v>44473</v>
      </c>
      <c r="D456" t="s">
        <v>905</v>
      </c>
      <c r="E456" t="s">
        <v>17</v>
      </c>
      <c r="F456" t="s">
        <v>67</v>
      </c>
      <c r="G456" s="64" t="s">
        <v>906</v>
      </c>
      <c r="H456" t="s">
        <v>180</v>
      </c>
      <c r="I456">
        <v>136</v>
      </c>
      <c r="J456" s="7" t="s">
        <v>907</v>
      </c>
      <c r="K456" t="s">
        <v>908</v>
      </c>
    </row>
    <row r="457" spans="1:12" x14ac:dyDescent="0.25">
      <c r="A457">
        <v>2021</v>
      </c>
      <c r="B457" s="57">
        <v>44446</v>
      </c>
      <c r="C457" s="57">
        <v>44473</v>
      </c>
      <c r="D457" t="s">
        <v>909</v>
      </c>
      <c r="E457" t="s">
        <v>210</v>
      </c>
      <c r="F457" t="s">
        <v>210</v>
      </c>
      <c r="G457" t="s">
        <v>211</v>
      </c>
      <c r="H457" t="s">
        <v>198</v>
      </c>
      <c r="I457">
        <v>128</v>
      </c>
      <c r="J457" s="7" t="s">
        <v>910</v>
      </c>
      <c r="K457" t="s">
        <v>911</v>
      </c>
      <c r="L457" t="s">
        <v>88</v>
      </c>
    </row>
    <row r="458" spans="1:12" x14ac:dyDescent="0.25">
      <c r="A458">
        <v>2021</v>
      </c>
      <c r="B458" s="57">
        <v>44468</v>
      </c>
      <c r="C458" s="57">
        <v>44481</v>
      </c>
      <c r="D458" t="s">
        <v>642</v>
      </c>
      <c r="E458" t="s">
        <v>17</v>
      </c>
      <c r="F458" s="64" t="s">
        <v>912</v>
      </c>
      <c r="G458" t="s">
        <v>913</v>
      </c>
      <c r="H458" t="s">
        <v>180</v>
      </c>
      <c r="I458">
        <v>36</v>
      </c>
      <c r="J458" s="7" t="s">
        <v>914</v>
      </c>
      <c r="K458" t="s">
        <v>915</v>
      </c>
    </row>
    <row r="459" spans="1:12" x14ac:dyDescent="0.25">
      <c r="A459">
        <v>2021</v>
      </c>
      <c r="B459" s="57">
        <v>44418</v>
      </c>
      <c r="C459" s="57">
        <v>44482</v>
      </c>
      <c r="D459" t="s">
        <v>341</v>
      </c>
      <c r="E459" s="64" t="s">
        <v>24</v>
      </c>
      <c r="F459" t="s">
        <v>170</v>
      </c>
      <c r="G459" t="s">
        <v>916</v>
      </c>
      <c r="H459" t="s">
        <v>883</v>
      </c>
      <c r="I459">
        <v>44</v>
      </c>
      <c r="J459" s="7" t="s">
        <v>917</v>
      </c>
      <c r="K459" t="s">
        <v>918</v>
      </c>
    </row>
    <row r="460" spans="1:12" x14ac:dyDescent="0.25">
      <c r="A460">
        <v>2021</v>
      </c>
      <c r="B460" s="57">
        <v>44468</v>
      </c>
      <c r="C460" s="57">
        <v>44481</v>
      </c>
      <c r="D460" t="s">
        <v>919</v>
      </c>
      <c r="E460" t="s">
        <v>17</v>
      </c>
      <c r="F460" s="64" t="s">
        <v>920</v>
      </c>
      <c r="G460" t="s">
        <v>921</v>
      </c>
      <c r="H460" t="s">
        <v>198</v>
      </c>
      <c r="I460">
        <v>1416</v>
      </c>
      <c r="J460" s="7">
        <v>3315656687.1599998</v>
      </c>
      <c r="K460" t="s">
        <v>922</v>
      </c>
      <c r="L460" t="s">
        <v>88</v>
      </c>
    </row>
    <row r="461" spans="1:12" x14ac:dyDescent="0.25">
      <c r="A461">
        <v>2021</v>
      </c>
      <c r="B461" s="57">
        <v>44473</v>
      </c>
      <c r="C461" s="57">
        <v>44483</v>
      </c>
      <c r="D461" t="s">
        <v>923</v>
      </c>
      <c r="E461" t="s">
        <v>19</v>
      </c>
      <c r="F461" t="s">
        <v>19</v>
      </c>
      <c r="G461" s="64" t="s">
        <v>924</v>
      </c>
      <c r="H461" t="s">
        <v>198</v>
      </c>
      <c r="I461">
        <v>656</v>
      </c>
      <c r="J461" s="7" t="s">
        <v>925</v>
      </c>
      <c r="K461" t="s">
        <v>926</v>
      </c>
      <c r="L461" t="s">
        <v>88</v>
      </c>
    </row>
    <row r="462" spans="1:12" x14ac:dyDescent="0.25">
      <c r="A462">
        <v>2021</v>
      </c>
      <c r="B462" s="57">
        <v>44461</v>
      </c>
      <c r="C462" s="57">
        <v>44483</v>
      </c>
      <c r="D462" t="s">
        <v>927</v>
      </c>
      <c r="E462" t="s">
        <v>17</v>
      </c>
      <c r="F462" s="64" t="s">
        <v>920</v>
      </c>
      <c r="G462" t="s">
        <v>928</v>
      </c>
      <c r="H462" t="s">
        <v>929</v>
      </c>
      <c r="I462">
        <v>1472</v>
      </c>
      <c r="J462" s="7" t="s">
        <v>930</v>
      </c>
      <c r="K462" t="s">
        <v>931</v>
      </c>
    </row>
    <row r="463" spans="1:12" x14ac:dyDescent="0.25">
      <c r="A463">
        <v>2021</v>
      </c>
      <c r="B463" s="57">
        <v>44468</v>
      </c>
      <c r="C463" s="57">
        <v>44502</v>
      </c>
      <c r="D463" t="s">
        <v>932</v>
      </c>
      <c r="E463" t="s">
        <v>17</v>
      </c>
      <c r="F463" t="s">
        <v>933</v>
      </c>
      <c r="G463" t="s">
        <v>934</v>
      </c>
      <c r="H463" t="s">
        <v>198</v>
      </c>
      <c r="I463">
        <v>264</v>
      </c>
      <c r="J463" s="7" t="s">
        <v>935</v>
      </c>
      <c r="K463" t="s">
        <v>936</v>
      </c>
      <c r="L463" t="s">
        <v>88</v>
      </c>
    </row>
    <row r="464" spans="1:12" x14ac:dyDescent="0.25">
      <c r="A464">
        <v>2021</v>
      </c>
      <c r="B464" s="57">
        <v>44448</v>
      </c>
      <c r="C464" s="57">
        <v>44482</v>
      </c>
      <c r="D464" t="s">
        <v>937</v>
      </c>
      <c r="E464" t="s">
        <v>17</v>
      </c>
      <c r="F464" s="64" t="s">
        <v>938</v>
      </c>
      <c r="G464" t="s">
        <v>939</v>
      </c>
      <c r="H464" t="s">
        <v>883</v>
      </c>
      <c r="I464">
        <v>48</v>
      </c>
      <c r="J464" s="7" t="s">
        <v>940</v>
      </c>
      <c r="K464" t="s">
        <v>941</v>
      </c>
    </row>
    <row r="465" spans="1:12" x14ac:dyDescent="0.25">
      <c r="A465">
        <v>2021</v>
      </c>
      <c r="B465" s="57">
        <v>43840</v>
      </c>
      <c r="C465" s="57">
        <v>44502</v>
      </c>
      <c r="D465" t="s">
        <v>942</v>
      </c>
      <c r="E465" t="s">
        <v>17</v>
      </c>
      <c r="F465" s="64" t="s">
        <v>920</v>
      </c>
      <c r="G465" t="s">
        <v>943</v>
      </c>
      <c r="H465" t="s">
        <v>883</v>
      </c>
      <c r="I465">
        <v>301</v>
      </c>
      <c r="J465" s="7" t="s">
        <v>944</v>
      </c>
      <c r="K465" t="s">
        <v>945</v>
      </c>
    </row>
    <row r="466" spans="1:12" x14ac:dyDescent="0.25">
      <c r="A466">
        <v>2021</v>
      </c>
      <c r="B466" s="57">
        <v>44473</v>
      </c>
      <c r="C466" s="57">
        <v>44502</v>
      </c>
      <c r="D466" t="s">
        <v>946</v>
      </c>
      <c r="E466" t="s">
        <v>18</v>
      </c>
      <c r="F466" t="s">
        <v>947</v>
      </c>
      <c r="G466" t="s">
        <v>948</v>
      </c>
      <c r="H466" t="s">
        <v>883</v>
      </c>
      <c r="I466">
        <v>300</v>
      </c>
      <c r="J466" s="7" t="s">
        <v>949</v>
      </c>
      <c r="K466" s="42">
        <v>78560315</v>
      </c>
    </row>
    <row r="467" spans="1:12" x14ac:dyDescent="0.25">
      <c r="A467">
        <v>2021</v>
      </c>
      <c r="B467" s="57">
        <v>44483</v>
      </c>
      <c r="C467" s="57">
        <v>44502</v>
      </c>
      <c r="D467" t="s">
        <v>950</v>
      </c>
      <c r="E467" t="s">
        <v>17</v>
      </c>
      <c r="F467" s="64" t="s">
        <v>951</v>
      </c>
      <c r="G467" t="s">
        <v>952</v>
      </c>
      <c r="H467" t="s">
        <v>953</v>
      </c>
      <c r="I467">
        <v>328</v>
      </c>
      <c r="J467" s="7" t="s">
        <v>954</v>
      </c>
      <c r="K467" t="s">
        <v>955</v>
      </c>
      <c r="L467" t="s">
        <v>88</v>
      </c>
    </row>
    <row r="468" spans="1:12" x14ac:dyDescent="0.25">
      <c r="A468">
        <v>2021</v>
      </c>
      <c r="B468" s="57">
        <v>44445</v>
      </c>
      <c r="C468" s="57">
        <v>44502</v>
      </c>
      <c r="D468" t="s">
        <v>553</v>
      </c>
      <c r="E468" t="s">
        <v>17</v>
      </c>
      <c r="F468" s="64" t="s">
        <v>951</v>
      </c>
      <c r="G468" t="s">
        <v>76</v>
      </c>
      <c r="H468" t="s">
        <v>180</v>
      </c>
      <c r="I468">
        <v>160</v>
      </c>
      <c r="J468" s="7" t="s">
        <v>956</v>
      </c>
      <c r="K468" t="s">
        <v>957</v>
      </c>
    </row>
    <row r="469" spans="1:12" x14ac:dyDescent="0.25">
      <c r="A469">
        <v>2021</v>
      </c>
      <c r="B469" s="57">
        <v>44473</v>
      </c>
      <c r="C469" s="57">
        <v>44502</v>
      </c>
      <c r="D469" t="s">
        <v>958</v>
      </c>
      <c r="E469" t="s">
        <v>17</v>
      </c>
      <c r="F469" s="64" t="s">
        <v>920</v>
      </c>
      <c r="G469" t="s">
        <v>39</v>
      </c>
      <c r="H469" t="s">
        <v>198</v>
      </c>
      <c r="I469">
        <v>528</v>
      </c>
      <c r="J469" s="7" t="s">
        <v>959</v>
      </c>
      <c r="K469" t="s">
        <v>960</v>
      </c>
    </row>
    <row r="470" spans="1:12" x14ac:dyDescent="0.25">
      <c r="A470">
        <v>2021</v>
      </c>
      <c r="B470" s="5" t="s">
        <v>961</v>
      </c>
      <c r="C470" s="57">
        <v>44502</v>
      </c>
      <c r="D470" t="s">
        <v>962</v>
      </c>
      <c r="E470" t="s">
        <v>17</v>
      </c>
      <c r="F470" s="64" t="s">
        <v>963</v>
      </c>
      <c r="G470" t="s">
        <v>964</v>
      </c>
      <c r="H470" t="s">
        <v>965</v>
      </c>
      <c r="I470">
        <v>616</v>
      </c>
      <c r="J470" s="7" t="s">
        <v>966</v>
      </c>
      <c r="K470" t="s">
        <v>967</v>
      </c>
      <c r="L470" t="s">
        <v>88</v>
      </c>
    </row>
    <row r="471" spans="1:12" x14ac:dyDescent="0.25">
      <c r="A471">
        <v>2021</v>
      </c>
      <c r="B471" s="57">
        <v>44491</v>
      </c>
      <c r="C471" s="57">
        <v>44502</v>
      </c>
      <c r="D471" t="s">
        <v>968</v>
      </c>
      <c r="E471" t="s">
        <v>17</v>
      </c>
      <c r="F471" s="64" t="s">
        <v>920</v>
      </c>
      <c r="G471" t="s">
        <v>969</v>
      </c>
      <c r="H471" t="s">
        <v>953</v>
      </c>
      <c r="I471">
        <v>328</v>
      </c>
      <c r="J471" s="7" t="s">
        <v>970</v>
      </c>
      <c r="K471" t="s">
        <v>971</v>
      </c>
    </row>
    <row r="472" spans="1:12" x14ac:dyDescent="0.25">
      <c r="A472">
        <v>2021</v>
      </c>
      <c r="B472" s="57">
        <v>44433</v>
      </c>
      <c r="C472" s="57">
        <v>44505</v>
      </c>
      <c r="D472" t="s">
        <v>972</v>
      </c>
      <c r="E472" t="s">
        <v>17</v>
      </c>
      <c r="F472" s="64" t="s">
        <v>920</v>
      </c>
      <c r="G472" t="s">
        <v>973</v>
      </c>
      <c r="H472" t="s">
        <v>198</v>
      </c>
      <c r="I472">
        <v>992</v>
      </c>
      <c r="J472" s="7">
        <v>1626444703.8599999</v>
      </c>
      <c r="K472" s="42">
        <v>178354620</v>
      </c>
    </row>
    <row r="473" spans="1:12" x14ac:dyDescent="0.25">
      <c r="A473">
        <v>2021</v>
      </c>
      <c r="B473" s="57">
        <v>44243</v>
      </c>
      <c r="C473" s="57">
        <v>44512</v>
      </c>
      <c r="D473" t="s">
        <v>974</v>
      </c>
      <c r="E473" t="s">
        <v>17</v>
      </c>
      <c r="F473" s="64" t="s">
        <v>938</v>
      </c>
      <c r="G473" t="s">
        <v>975</v>
      </c>
      <c r="H473" t="s">
        <v>976</v>
      </c>
      <c r="I473">
        <v>136</v>
      </c>
      <c r="J473" s="7">
        <v>359249784.27999997</v>
      </c>
      <c r="K473" s="67">
        <v>35881619.340000004</v>
      </c>
    </row>
    <row r="474" spans="1:12" x14ac:dyDescent="0.25">
      <c r="A474">
        <v>2021</v>
      </c>
      <c r="B474" s="57">
        <v>44490</v>
      </c>
      <c r="C474" s="57">
        <v>44509</v>
      </c>
      <c r="D474" t="s">
        <v>977</v>
      </c>
      <c r="E474" t="s">
        <v>17</v>
      </c>
      <c r="F474" s="64" t="s">
        <v>963</v>
      </c>
      <c r="G474" t="s">
        <v>978</v>
      </c>
      <c r="H474" t="s">
        <v>976</v>
      </c>
      <c r="I474">
        <v>24</v>
      </c>
      <c r="J474" s="7">
        <v>67413262.329999998</v>
      </c>
      <c r="K474" s="67">
        <v>7265280.6799999997</v>
      </c>
    </row>
    <row r="475" spans="1:12" x14ac:dyDescent="0.25">
      <c r="A475">
        <v>2021</v>
      </c>
      <c r="B475" s="57">
        <v>44483</v>
      </c>
      <c r="C475" s="57">
        <v>44512</v>
      </c>
      <c r="D475" t="s">
        <v>979</v>
      </c>
      <c r="E475" t="s">
        <v>19</v>
      </c>
      <c r="F475" s="64" t="s">
        <v>19</v>
      </c>
      <c r="G475" t="s">
        <v>980</v>
      </c>
      <c r="H475" t="s">
        <v>180</v>
      </c>
      <c r="I475">
        <v>208</v>
      </c>
      <c r="K475" s="67">
        <v>73075639.790000007</v>
      </c>
    </row>
    <row r="476" spans="1:12" x14ac:dyDescent="0.25">
      <c r="A476">
        <v>2021</v>
      </c>
      <c r="B476" s="57">
        <v>44515</v>
      </c>
      <c r="C476" s="57">
        <v>44524</v>
      </c>
      <c r="D476" t="s">
        <v>981</v>
      </c>
      <c r="E476" t="s">
        <v>17</v>
      </c>
      <c r="F476" s="64" t="s">
        <v>963</v>
      </c>
      <c r="G476" t="s">
        <v>982</v>
      </c>
      <c r="H476" t="s">
        <v>883</v>
      </c>
      <c r="I476">
        <v>32</v>
      </c>
      <c r="J476" s="7">
        <v>106585239.31</v>
      </c>
      <c r="K476" s="67">
        <v>10269867.199999999</v>
      </c>
    </row>
    <row r="477" spans="1:12" ht="30" x14ac:dyDescent="0.25">
      <c r="A477">
        <v>2021</v>
      </c>
      <c r="B477" s="57">
        <v>44519</v>
      </c>
      <c r="C477" s="57">
        <v>44536</v>
      </c>
      <c r="D477" t="s">
        <v>801</v>
      </c>
      <c r="E477" t="s">
        <v>10</v>
      </c>
      <c r="F477" s="64" t="s">
        <v>10</v>
      </c>
      <c r="G477" t="s">
        <v>802</v>
      </c>
      <c r="H477" s="64" t="s">
        <v>752</v>
      </c>
      <c r="I477">
        <v>104</v>
      </c>
      <c r="J477" s="7">
        <v>366559192.81</v>
      </c>
      <c r="K477" s="67">
        <v>26241058.899999999</v>
      </c>
    </row>
    <row r="478" spans="1:12" x14ac:dyDescent="0.25">
      <c r="A478">
        <v>2021</v>
      </c>
      <c r="B478" s="57">
        <v>44519</v>
      </c>
      <c r="C478" s="57">
        <v>44543</v>
      </c>
      <c r="D478" t="s">
        <v>983</v>
      </c>
      <c r="E478" t="s">
        <v>17</v>
      </c>
      <c r="F478" s="64" t="s">
        <v>920</v>
      </c>
      <c r="G478" t="s">
        <v>699</v>
      </c>
      <c r="H478" t="s">
        <v>180</v>
      </c>
      <c r="I478">
        <v>240</v>
      </c>
      <c r="J478" s="7">
        <v>607321245.77999997</v>
      </c>
      <c r="K478" s="67">
        <v>42668586.899999999</v>
      </c>
      <c r="L478" t="s">
        <v>88</v>
      </c>
    </row>
    <row r="479" spans="1:12" x14ac:dyDescent="0.25">
      <c r="A479">
        <v>2021</v>
      </c>
      <c r="B479" s="57">
        <v>44512</v>
      </c>
      <c r="C479" s="57">
        <v>44540</v>
      </c>
      <c r="D479" t="s">
        <v>481</v>
      </c>
      <c r="E479" t="s">
        <v>10</v>
      </c>
      <c r="F479" s="64" t="s">
        <v>10</v>
      </c>
      <c r="G479" t="s">
        <v>648</v>
      </c>
      <c r="H479" t="s">
        <v>198</v>
      </c>
      <c r="I479">
        <v>32</v>
      </c>
      <c r="J479" s="7">
        <v>89460161.650000006</v>
      </c>
      <c r="K479" s="67">
        <v>6474128.7999999998</v>
      </c>
      <c r="L479" t="s">
        <v>88</v>
      </c>
    </row>
    <row r="480" spans="1:12" x14ac:dyDescent="0.25">
      <c r="A480">
        <v>2021</v>
      </c>
      <c r="B480" s="57">
        <v>44496</v>
      </c>
      <c r="C480" s="57">
        <v>44540</v>
      </c>
      <c r="D480" t="s">
        <v>984</v>
      </c>
      <c r="E480" t="s">
        <v>17</v>
      </c>
      <c r="F480" s="64" t="s">
        <v>920</v>
      </c>
      <c r="G480" t="s">
        <v>985</v>
      </c>
      <c r="H480" t="s">
        <v>198</v>
      </c>
      <c r="I480">
        <v>288</v>
      </c>
      <c r="J480" s="7">
        <v>370626627.67000002</v>
      </c>
      <c r="K480" s="67">
        <v>36663509.759999998</v>
      </c>
      <c r="L480" t="s">
        <v>88</v>
      </c>
    </row>
    <row r="481" spans="1:12" x14ac:dyDescent="0.25">
      <c r="A481">
        <v>2021</v>
      </c>
      <c r="B481" s="57">
        <v>44468</v>
      </c>
      <c r="C481" s="57">
        <v>44538</v>
      </c>
      <c r="D481" t="s">
        <v>598</v>
      </c>
      <c r="E481" t="s">
        <v>30</v>
      </c>
      <c r="F481" s="64" t="s">
        <v>439</v>
      </c>
      <c r="G481" t="s">
        <v>986</v>
      </c>
      <c r="H481" t="s">
        <v>198</v>
      </c>
      <c r="I481">
        <v>154</v>
      </c>
      <c r="J481" s="7">
        <v>473967144.16000003</v>
      </c>
      <c r="K481" s="67">
        <v>41182804.700000003</v>
      </c>
    </row>
    <row r="482" spans="1:12" x14ac:dyDescent="0.25">
      <c r="A482">
        <v>2021</v>
      </c>
      <c r="B482" s="57">
        <v>44491</v>
      </c>
      <c r="C482" s="57">
        <v>44540</v>
      </c>
      <c r="D482" t="s">
        <v>987</v>
      </c>
      <c r="E482" t="s">
        <v>17</v>
      </c>
      <c r="F482" s="64" t="s">
        <v>920</v>
      </c>
      <c r="G482" t="s">
        <v>628</v>
      </c>
      <c r="H482" t="s">
        <v>976</v>
      </c>
      <c r="I482">
        <v>144</v>
      </c>
      <c r="J482" s="7">
        <v>388103226.06</v>
      </c>
      <c r="K482" s="67">
        <v>38820120.149999999</v>
      </c>
    </row>
    <row r="483" spans="1:12" x14ac:dyDescent="0.25">
      <c r="A483">
        <v>2021</v>
      </c>
      <c r="B483" s="57">
        <v>44383</v>
      </c>
      <c r="C483" s="57">
        <v>44543</v>
      </c>
      <c r="D483" t="s">
        <v>988</v>
      </c>
      <c r="E483" t="s">
        <v>17</v>
      </c>
      <c r="F483" s="64" t="s">
        <v>951</v>
      </c>
      <c r="G483" t="s">
        <v>219</v>
      </c>
      <c r="H483" t="s">
        <v>883</v>
      </c>
      <c r="I483">
        <v>656</v>
      </c>
      <c r="J483" s="7">
        <v>1433759828.05</v>
      </c>
      <c r="K483" s="67">
        <v>141062779.52000001</v>
      </c>
    </row>
    <row r="484" spans="1:12" x14ac:dyDescent="0.25">
      <c r="A484">
        <v>2021</v>
      </c>
      <c r="B484" s="57">
        <v>44525</v>
      </c>
      <c r="C484" s="57">
        <v>44543</v>
      </c>
      <c r="D484" t="s">
        <v>989</v>
      </c>
      <c r="E484" t="s">
        <v>17</v>
      </c>
      <c r="F484" s="64" t="s">
        <v>920</v>
      </c>
      <c r="G484" t="s">
        <v>901</v>
      </c>
      <c r="H484" t="s">
        <v>883</v>
      </c>
      <c r="I484">
        <v>20</v>
      </c>
      <c r="J484" s="7">
        <v>74203332.709999993</v>
      </c>
      <c r="K484" s="67">
        <v>6806029</v>
      </c>
    </row>
    <row r="485" spans="1:12" x14ac:dyDescent="0.25">
      <c r="A485">
        <v>2021</v>
      </c>
      <c r="B485" s="57">
        <v>44525</v>
      </c>
      <c r="C485" s="57">
        <v>44543</v>
      </c>
      <c r="D485" t="s">
        <v>990</v>
      </c>
      <c r="E485" t="s">
        <v>17</v>
      </c>
      <c r="F485" s="64" t="s">
        <v>920</v>
      </c>
      <c r="G485" t="s">
        <v>901</v>
      </c>
      <c r="H485" t="s">
        <v>883</v>
      </c>
      <c r="I485">
        <v>20</v>
      </c>
      <c r="J485" s="7">
        <v>74203332.709999993</v>
      </c>
      <c r="K485" s="67">
        <v>6806029</v>
      </c>
    </row>
    <row r="486" spans="1:12" x14ac:dyDescent="0.25">
      <c r="A486">
        <v>2021</v>
      </c>
      <c r="B486" s="57">
        <v>44525</v>
      </c>
      <c r="C486" s="57">
        <v>44543</v>
      </c>
      <c r="D486" t="s">
        <v>991</v>
      </c>
      <c r="E486" t="s">
        <v>17</v>
      </c>
      <c r="F486" s="64" t="s">
        <v>920</v>
      </c>
      <c r="G486" t="s">
        <v>901</v>
      </c>
      <c r="H486" t="s">
        <v>883</v>
      </c>
      <c r="I486">
        <v>20</v>
      </c>
      <c r="J486" s="7">
        <v>75903332.709999993</v>
      </c>
      <c r="K486" s="67">
        <v>6806029</v>
      </c>
    </row>
    <row r="487" spans="1:12" x14ac:dyDescent="0.25">
      <c r="A487">
        <v>2021</v>
      </c>
      <c r="B487" s="57">
        <v>44537</v>
      </c>
      <c r="C487" s="57">
        <v>44550</v>
      </c>
      <c r="D487" t="s">
        <v>992</v>
      </c>
      <c r="E487" t="s">
        <v>17</v>
      </c>
      <c r="F487" s="64" t="s">
        <v>938</v>
      </c>
      <c r="G487" t="s">
        <v>993</v>
      </c>
      <c r="H487" t="s">
        <v>198</v>
      </c>
      <c r="I487">
        <v>1232</v>
      </c>
      <c r="J487" s="7">
        <v>2977549793.3099999</v>
      </c>
      <c r="K487" s="67">
        <v>286040845.36000001</v>
      </c>
    </row>
    <row r="488" spans="1:12" x14ac:dyDescent="0.25">
      <c r="A488">
        <v>2021</v>
      </c>
      <c r="B488" s="57">
        <v>44529</v>
      </c>
      <c r="C488" s="57">
        <v>44546</v>
      </c>
      <c r="D488" t="s">
        <v>651</v>
      </c>
      <c r="E488" t="s">
        <v>17</v>
      </c>
      <c r="F488" s="64" t="s">
        <v>938</v>
      </c>
      <c r="G488" t="s">
        <v>652</v>
      </c>
      <c r="H488" t="s">
        <v>883</v>
      </c>
      <c r="I488">
        <v>64</v>
      </c>
      <c r="J488" s="7">
        <v>203442867.94999999</v>
      </c>
      <c r="K488" s="67">
        <v>20632363.52</v>
      </c>
    </row>
    <row r="489" spans="1:12" x14ac:dyDescent="0.25">
      <c r="A489">
        <v>2021</v>
      </c>
      <c r="B489" s="57">
        <v>44425</v>
      </c>
      <c r="C489" s="57">
        <v>44545</v>
      </c>
      <c r="D489" t="s">
        <v>994</v>
      </c>
      <c r="E489" t="s">
        <v>18</v>
      </c>
      <c r="F489" s="64" t="s">
        <v>446</v>
      </c>
      <c r="G489" t="s">
        <v>995</v>
      </c>
      <c r="H489" t="s">
        <v>103</v>
      </c>
      <c r="I489">
        <v>444</v>
      </c>
      <c r="J489" s="7">
        <v>865841446.55999994</v>
      </c>
      <c r="K489" s="67">
        <v>91238347</v>
      </c>
      <c r="L489" t="s">
        <v>88</v>
      </c>
    </row>
    <row r="490" spans="1:12" x14ac:dyDescent="0.25">
      <c r="A490">
        <v>2021</v>
      </c>
      <c r="B490" s="57">
        <v>44490</v>
      </c>
      <c r="C490" s="57">
        <v>44552</v>
      </c>
      <c r="D490" t="s">
        <v>888</v>
      </c>
      <c r="E490" t="s">
        <v>23</v>
      </c>
      <c r="F490" s="64" t="s">
        <v>23</v>
      </c>
      <c r="G490" t="s">
        <v>889</v>
      </c>
      <c r="H490" t="s">
        <v>890</v>
      </c>
      <c r="I490">
        <v>162</v>
      </c>
      <c r="J490" s="7">
        <v>408931017.81999999</v>
      </c>
      <c r="K490" s="67">
        <v>45602004.340000004</v>
      </c>
    </row>
    <row r="491" spans="1:12" x14ac:dyDescent="0.25">
      <c r="A491">
        <v>2022</v>
      </c>
      <c r="B491" s="57">
        <v>44544</v>
      </c>
      <c r="C491" s="57">
        <v>44565</v>
      </c>
      <c r="D491" s="68" t="s">
        <v>996</v>
      </c>
      <c r="E491" s="64" t="s">
        <v>17</v>
      </c>
      <c r="F491" s="68" t="s">
        <v>920</v>
      </c>
      <c r="G491" s="68" t="s">
        <v>997</v>
      </c>
      <c r="H491" s="68" t="s">
        <v>998</v>
      </c>
      <c r="I491" s="69">
        <v>20</v>
      </c>
      <c r="J491" s="70" t="s">
        <v>999</v>
      </c>
      <c r="K491" s="71" t="s">
        <v>1000</v>
      </c>
    </row>
    <row r="492" spans="1:12" x14ac:dyDescent="0.25">
      <c r="A492">
        <v>2022</v>
      </c>
      <c r="B492" s="57">
        <v>44553</v>
      </c>
      <c r="C492" s="57">
        <v>44565</v>
      </c>
      <c r="D492" t="s">
        <v>678</v>
      </c>
      <c r="E492" t="s">
        <v>17</v>
      </c>
      <c r="F492" s="64" t="s">
        <v>963</v>
      </c>
      <c r="G492" s="64" t="s">
        <v>1001</v>
      </c>
      <c r="H492" t="s">
        <v>883</v>
      </c>
      <c r="I492">
        <v>32</v>
      </c>
      <c r="J492" s="72" t="s">
        <v>1002</v>
      </c>
      <c r="K492" s="73" t="s">
        <v>1003</v>
      </c>
    </row>
    <row r="493" spans="1:12" x14ac:dyDescent="0.25">
      <c r="A493">
        <v>2022</v>
      </c>
      <c r="B493" s="57">
        <v>44515</v>
      </c>
      <c r="C493" s="57">
        <v>44581</v>
      </c>
      <c r="D493" t="s">
        <v>1004</v>
      </c>
      <c r="E493" t="s">
        <v>18</v>
      </c>
      <c r="F493" t="s">
        <v>446</v>
      </c>
      <c r="G493" t="s">
        <v>1005</v>
      </c>
      <c r="H493" t="s">
        <v>883</v>
      </c>
      <c r="I493" s="73">
        <v>104</v>
      </c>
      <c r="J493" s="72" t="s">
        <v>1006</v>
      </c>
      <c r="K493" s="73" t="s">
        <v>1007</v>
      </c>
    </row>
    <row r="494" spans="1:12" x14ac:dyDescent="0.25">
      <c r="A494">
        <v>2022</v>
      </c>
      <c r="B494" s="57">
        <v>44576</v>
      </c>
      <c r="C494" s="57">
        <v>44578</v>
      </c>
      <c r="D494" t="s">
        <v>1008</v>
      </c>
      <c r="E494" t="s">
        <v>17</v>
      </c>
      <c r="F494" t="s">
        <v>933</v>
      </c>
      <c r="G494" t="s">
        <v>1009</v>
      </c>
      <c r="H494" t="s">
        <v>198</v>
      </c>
      <c r="I494" s="73">
        <v>1.232</v>
      </c>
      <c r="J494" s="72" t="s">
        <v>1010</v>
      </c>
      <c r="K494" s="73" t="s">
        <v>1011</v>
      </c>
    </row>
    <row r="495" spans="1:12" x14ac:dyDescent="0.25">
      <c r="A495">
        <v>2022</v>
      </c>
      <c r="B495" s="57">
        <v>44537</v>
      </c>
      <c r="C495" s="57">
        <v>44589</v>
      </c>
      <c r="D495" t="s">
        <v>1012</v>
      </c>
      <c r="E495" t="s">
        <v>17</v>
      </c>
      <c r="F495" s="64" t="s">
        <v>920</v>
      </c>
      <c r="G495" t="s">
        <v>1013</v>
      </c>
      <c r="H495" t="s">
        <v>198</v>
      </c>
      <c r="I495" s="73">
        <v>224</v>
      </c>
      <c r="J495" s="72" t="s">
        <v>1014</v>
      </c>
      <c r="K495" s="73" t="s">
        <v>1015</v>
      </c>
    </row>
    <row r="496" spans="1:12" x14ac:dyDescent="0.25">
      <c r="A496">
        <v>2022</v>
      </c>
      <c r="B496" s="57">
        <v>44501</v>
      </c>
      <c r="C496" s="57">
        <v>44596</v>
      </c>
      <c r="D496" t="s">
        <v>1016</v>
      </c>
      <c r="E496" t="s">
        <v>18</v>
      </c>
      <c r="F496" t="s">
        <v>446</v>
      </c>
      <c r="G496" t="s">
        <v>1017</v>
      </c>
      <c r="H496" t="s">
        <v>103</v>
      </c>
      <c r="I496" s="73">
        <v>648</v>
      </c>
      <c r="J496" s="72" t="s">
        <v>1018</v>
      </c>
      <c r="K496" s="73" t="s">
        <v>1019</v>
      </c>
      <c r="L496" s="73"/>
    </row>
    <row r="497" spans="1:12" x14ac:dyDescent="0.25">
      <c r="A497">
        <v>2022</v>
      </c>
      <c r="B497" s="57">
        <v>44579</v>
      </c>
      <c r="C497" s="57">
        <v>44595</v>
      </c>
      <c r="D497" t="s">
        <v>598</v>
      </c>
      <c r="E497" t="s">
        <v>30</v>
      </c>
      <c r="F497" t="s">
        <v>30</v>
      </c>
      <c r="G497" t="s">
        <v>599</v>
      </c>
      <c r="H497" t="s">
        <v>198</v>
      </c>
      <c r="I497">
        <v>154</v>
      </c>
      <c r="J497" s="72" t="s">
        <v>1020</v>
      </c>
      <c r="K497" s="73" t="s">
        <v>1021</v>
      </c>
    </row>
    <row r="498" spans="1:12" x14ac:dyDescent="0.25">
      <c r="A498">
        <v>2022</v>
      </c>
      <c r="B498" s="57">
        <v>44553</v>
      </c>
      <c r="C498" s="57">
        <v>44596</v>
      </c>
      <c r="D498" t="s">
        <v>1022</v>
      </c>
      <c r="E498" t="s">
        <v>17</v>
      </c>
      <c r="F498" s="64" t="s">
        <v>920</v>
      </c>
      <c r="G498" t="s">
        <v>76</v>
      </c>
      <c r="H498" t="s">
        <v>180</v>
      </c>
      <c r="I498" s="73">
        <v>112</v>
      </c>
      <c r="J498" s="72" t="s">
        <v>1023</v>
      </c>
      <c r="K498" s="73" t="s">
        <v>1024</v>
      </c>
    </row>
    <row r="499" spans="1:12" ht="30" x14ac:dyDescent="0.25">
      <c r="A499">
        <v>2022</v>
      </c>
      <c r="B499" s="57">
        <v>44586</v>
      </c>
      <c r="C499" s="57">
        <v>44609</v>
      </c>
      <c r="D499" t="s">
        <v>825</v>
      </c>
      <c r="E499" t="s">
        <v>17</v>
      </c>
      <c r="F499" s="64" t="s">
        <v>920</v>
      </c>
      <c r="G499" t="s">
        <v>1025</v>
      </c>
      <c r="H499" s="64" t="s">
        <v>886</v>
      </c>
      <c r="I499">
        <v>208</v>
      </c>
      <c r="J499" s="72" t="s">
        <v>1026</v>
      </c>
      <c r="K499" s="73" t="s">
        <v>1027</v>
      </c>
      <c r="L499" t="s">
        <v>88</v>
      </c>
    </row>
    <row r="500" spans="1:12" x14ac:dyDescent="0.25">
      <c r="A500">
        <v>2022</v>
      </c>
      <c r="B500" s="57">
        <v>44537</v>
      </c>
      <c r="C500" s="57">
        <v>44602</v>
      </c>
      <c r="D500" t="s">
        <v>1028</v>
      </c>
      <c r="E500" t="s">
        <v>17</v>
      </c>
      <c r="F500" s="64" t="s">
        <v>963</v>
      </c>
      <c r="G500" t="s">
        <v>1029</v>
      </c>
      <c r="H500" t="s">
        <v>1030</v>
      </c>
      <c r="I500" s="73">
        <v>16</v>
      </c>
      <c r="J500" s="72" t="s">
        <v>1031</v>
      </c>
      <c r="K500" s="73" t="s">
        <v>1032</v>
      </c>
    </row>
    <row r="501" spans="1:12" x14ac:dyDescent="0.25">
      <c r="A501">
        <v>2022</v>
      </c>
      <c r="B501" s="57"/>
      <c r="C501" s="57">
        <v>44609</v>
      </c>
      <c r="D501" t="s">
        <v>1033</v>
      </c>
      <c r="E501" t="s">
        <v>17</v>
      </c>
      <c r="F501" s="64" t="s">
        <v>67</v>
      </c>
      <c r="G501" t="s">
        <v>1034</v>
      </c>
      <c r="H501" t="s">
        <v>883</v>
      </c>
      <c r="I501" s="73">
        <v>88</v>
      </c>
      <c r="J501" s="72" t="s">
        <v>1035</v>
      </c>
      <c r="K501" s="73" t="s">
        <v>1036</v>
      </c>
    </row>
    <row r="502" spans="1:12" ht="30" x14ac:dyDescent="0.25">
      <c r="A502">
        <v>2022</v>
      </c>
      <c r="B502" s="57">
        <v>44494</v>
      </c>
      <c r="C502" s="57">
        <v>44610</v>
      </c>
      <c r="D502" t="s">
        <v>1037</v>
      </c>
      <c r="E502" t="s">
        <v>17</v>
      </c>
      <c r="F502" s="64" t="s">
        <v>938</v>
      </c>
      <c r="G502" t="s">
        <v>1038</v>
      </c>
      <c r="H502" s="64" t="s">
        <v>1039</v>
      </c>
      <c r="I502" s="73">
        <v>32</v>
      </c>
      <c r="J502" s="72" t="s">
        <v>1040</v>
      </c>
      <c r="K502" s="73" t="s">
        <v>1041</v>
      </c>
    </row>
    <row r="503" spans="1:12" x14ac:dyDescent="0.25">
      <c r="A503">
        <v>2022</v>
      </c>
      <c r="B503" s="57">
        <v>44592</v>
      </c>
      <c r="C503" s="57">
        <v>44616</v>
      </c>
      <c r="D503" t="s">
        <v>1042</v>
      </c>
      <c r="E503" t="s">
        <v>10</v>
      </c>
      <c r="F503" t="s">
        <v>10</v>
      </c>
      <c r="G503" t="s">
        <v>1043</v>
      </c>
      <c r="H503" t="s">
        <v>883</v>
      </c>
      <c r="I503">
        <v>32</v>
      </c>
      <c r="J503" s="72" t="s">
        <v>1044</v>
      </c>
      <c r="K503" s="73" t="s">
        <v>1045</v>
      </c>
    </row>
    <row r="504" spans="1:12" x14ac:dyDescent="0.25">
      <c r="A504">
        <v>2022</v>
      </c>
      <c r="B504" s="57">
        <v>44594</v>
      </c>
      <c r="C504" s="57">
        <v>44617</v>
      </c>
      <c r="D504" t="s">
        <v>1046</v>
      </c>
      <c r="E504" t="s">
        <v>19</v>
      </c>
      <c r="F504" t="s">
        <v>19</v>
      </c>
      <c r="G504" t="s">
        <v>1047</v>
      </c>
      <c r="H504" t="s">
        <v>180</v>
      </c>
      <c r="I504">
        <v>616</v>
      </c>
      <c r="J504" s="72" t="s">
        <v>1048</v>
      </c>
      <c r="K504" s="73" t="s">
        <v>1049</v>
      </c>
    </row>
    <row r="505" spans="1:12" x14ac:dyDescent="0.25">
      <c r="A505">
        <v>2022</v>
      </c>
      <c r="B505" s="57">
        <v>44522</v>
      </c>
      <c r="C505" s="57">
        <v>44620</v>
      </c>
      <c r="D505" t="s">
        <v>579</v>
      </c>
      <c r="E505" t="s">
        <v>1050</v>
      </c>
      <c r="F505" t="s">
        <v>387</v>
      </c>
      <c r="G505" t="s">
        <v>1051</v>
      </c>
      <c r="H505" t="s">
        <v>180</v>
      </c>
      <c r="I505">
        <v>60</v>
      </c>
      <c r="J505" s="72" t="s">
        <v>1052</v>
      </c>
      <c r="K505" s="73" t="s">
        <v>1053</v>
      </c>
    </row>
    <row r="506" spans="1:12" x14ac:dyDescent="0.25">
      <c r="A506">
        <v>2022</v>
      </c>
      <c r="B506" s="5" t="s">
        <v>1054</v>
      </c>
      <c r="C506" s="57">
        <v>44623</v>
      </c>
      <c r="D506" t="s">
        <v>1055</v>
      </c>
      <c r="E506" t="s">
        <v>17</v>
      </c>
      <c r="F506" s="64" t="s">
        <v>963</v>
      </c>
      <c r="G506" t="s">
        <v>624</v>
      </c>
      <c r="H506" t="s">
        <v>883</v>
      </c>
      <c r="I506">
        <v>460</v>
      </c>
      <c r="J506" s="7">
        <v>1350447574</v>
      </c>
      <c r="K506" s="67">
        <v>130840435.03</v>
      </c>
    </row>
    <row r="507" spans="1:12" x14ac:dyDescent="0.25">
      <c r="A507">
        <v>2022</v>
      </c>
      <c r="B507" s="5" t="s">
        <v>1054</v>
      </c>
      <c r="C507" s="57">
        <v>44868</v>
      </c>
      <c r="D507" t="s">
        <v>1056</v>
      </c>
      <c r="E507" t="s">
        <v>1057</v>
      </c>
      <c r="F507" t="s">
        <v>1058</v>
      </c>
      <c r="G507" t="s">
        <v>607</v>
      </c>
      <c r="H507" t="s">
        <v>873</v>
      </c>
      <c r="I507">
        <v>644</v>
      </c>
      <c r="J507" s="7">
        <v>1327718616.54</v>
      </c>
      <c r="K507" s="42">
        <v>149811542</v>
      </c>
    </row>
    <row r="508" spans="1:12" ht="30" x14ac:dyDescent="0.25">
      <c r="A508">
        <v>2022</v>
      </c>
      <c r="B508" s="5" t="s">
        <v>1059</v>
      </c>
      <c r="C508" s="57">
        <v>44868</v>
      </c>
      <c r="D508" t="s">
        <v>1060</v>
      </c>
      <c r="E508" t="s">
        <v>17</v>
      </c>
      <c r="F508" t="s">
        <v>938</v>
      </c>
      <c r="G508" t="s">
        <v>1061</v>
      </c>
      <c r="H508" s="64" t="s">
        <v>886</v>
      </c>
      <c r="I508">
        <v>112</v>
      </c>
      <c r="J508" s="7">
        <v>384744388.76999998</v>
      </c>
      <c r="K508" s="76">
        <v>28246489.789999999</v>
      </c>
    </row>
    <row r="509" spans="1:12" x14ac:dyDescent="0.25">
      <c r="A509">
        <v>2022</v>
      </c>
      <c r="B509" s="5" t="s">
        <v>1062</v>
      </c>
      <c r="C509" s="57">
        <v>44623</v>
      </c>
      <c r="D509" t="s">
        <v>1063</v>
      </c>
      <c r="E509" t="s">
        <v>11</v>
      </c>
      <c r="F509" t="s">
        <v>1064</v>
      </c>
      <c r="G509" t="s">
        <v>1065</v>
      </c>
      <c r="H509" t="s">
        <v>198</v>
      </c>
      <c r="I509">
        <v>90</v>
      </c>
      <c r="J509" s="7">
        <v>246359034</v>
      </c>
      <c r="K509" s="67">
        <v>23558233.75</v>
      </c>
    </row>
    <row r="510" spans="1:12" x14ac:dyDescent="0.25">
      <c r="A510">
        <v>2022</v>
      </c>
      <c r="B510" s="5" t="s">
        <v>1066</v>
      </c>
      <c r="C510" s="57" t="s">
        <v>1067</v>
      </c>
      <c r="D510" t="s">
        <v>1068</v>
      </c>
      <c r="E510" t="s">
        <v>19</v>
      </c>
      <c r="F510" t="s">
        <v>19</v>
      </c>
      <c r="G510" t="s">
        <v>626</v>
      </c>
      <c r="H510" t="s">
        <v>976</v>
      </c>
      <c r="I510">
        <v>144</v>
      </c>
      <c r="J510" s="7">
        <v>472527172.80000001</v>
      </c>
      <c r="K510" s="67">
        <v>49448830.299999997</v>
      </c>
    </row>
    <row r="511" spans="1:12" x14ac:dyDescent="0.25">
      <c r="A511">
        <v>2022</v>
      </c>
      <c r="B511" s="5" t="s">
        <v>1066</v>
      </c>
      <c r="C511" s="57" t="s">
        <v>1069</v>
      </c>
      <c r="D511" t="s">
        <v>840</v>
      </c>
      <c r="E511" t="s">
        <v>17</v>
      </c>
      <c r="F511" t="s">
        <v>920</v>
      </c>
      <c r="G511" t="s">
        <v>1070</v>
      </c>
      <c r="H511" t="s">
        <v>180</v>
      </c>
      <c r="I511">
        <v>176</v>
      </c>
      <c r="J511" s="7">
        <v>427339025.51999998</v>
      </c>
      <c r="K511" s="75">
        <v>42530737.090000004</v>
      </c>
    </row>
    <row r="512" spans="1:12" ht="30" x14ac:dyDescent="0.25">
      <c r="A512">
        <v>2022</v>
      </c>
      <c r="B512" s="5" t="s">
        <v>1071</v>
      </c>
      <c r="C512" s="5" t="s">
        <v>1072</v>
      </c>
      <c r="D512" t="s">
        <v>570</v>
      </c>
      <c r="E512" t="s">
        <v>17</v>
      </c>
      <c r="F512" t="s">
        <v>920</v>
      </c>
      <c r="G512" t="s">
        <v>964</v>
      </c>
      <c r="H512" s="64" t="s">
        <v>886</v>
      </c>
      <c r="I512">
        <v>528</v>
      </c>
      <c r="J512" s="7">
        <v>1007571758.39</v>
      </c>
      <c r="K512" s="75">
        <v>97427478.379999995</v>
      </c>
    </row>
    <row r="513" spans="1:11" x14ac:dyDescent="0.25">
      <c r="A513">
        <v>2021</v>
      </c>
      <c r="B513" s="5" t="s">
        <v>1073</v>
      </c>
      <c r="C513" s="5" t="s">
        <v>1072</v>
      </c>
      <c r="D513" t="s">
        <v>1074</v>
      </c>
      <c r="E513" t="s">
        <v>10</v>
      </c>
      <c r="F513" t="s">
        <v>10</v>
      </c>
      <c r="G513" t="s">
        <v>1075</v>
      </c>
      <c r="H513" t="s">
        <v>1076</v>
      </c>
      <c r="I513">
        <v>168</v>
      </c>
      <c r="J513" s="7">
        <v>534709548.93000001</v>
      </c>
      <c r="K513" s="75">
        <v>50829592.829999998</v>
      </c>
    </row>
    <row r="514" spans="1:11" x14ac:dyDescent="0.25">
      <c r="A514">
        <v>2022</v>
      </c>
      <c r="B514" s="57">
        <v>44564</v>
      </c>
      <c r="C514" s="5" t="s">
        <v>1077</v>
      </c>
      <c r="D514" t="s">
        <v>1078</v>
      </c>
      <c r="E514" t="s">
        <v>17</v>
      </c>
      <c r="F514" t="s">
        <v>920</v>
      </c>
      <c r="G514" t="s">
        <v>1079</v>
      </c>
      <c r="H514" t="s">
        <v>976</v>
      </c>
      <c r="I514">
        <v>272</v>
      </c>
      <c r="J514" s="7">
        <v>743517151</v>
      </c>
      <c r="K514" s="75">
        <v>78700352.120000005</v>
      </c>
    </row>
    <row r="515" spans="1:11" ht="30" x14ac:dyDescent="0.25">
      <c r="A515">
        <v>2022</v>
      </c>
      <c r="B515" s="57">
        <v>44868</v>
      </c>
      <c r="C515" s="57">
        <v>44656</v>
      </c>
      <c r="D515" t="s">
        <v>546</v>
      </c>
      <c r="E515" t="s">
        <v>17</v>
      </c>
      <c r="F515" t="s">
        <v>963</v>
      </c>
      <c r="G515" t="s">
        <v>964</v>
      </c>
      <c r="H515" s="64" t="s">
        <v>1080</v>
      </c>
      <c r="I515">
        <v>576</v>
      </c>
      <c r="J515" s="7">
        <v>1027308226.76</v>
      </c>
      <c r="K515" s="75">
        <v>111699987.65000001</v>
      </c>
    </row>
    <row r="516" spans="1:11" x14ac:dyDescent="0.25">
      <c r="A516">
        <v>2022</v>
      </c>
      <c r="B516" s="5" t="s">
        <v>1081</v>
      </c>
      <c r="C516" s="57">
        <v>44659</v>
      </c>
      <c r="D516" t="s">
        <v>1082</v>
      </c>
      <c r="E516" t="s">
        <v>17</v>
      </c>
      <c r="F516" t="s">
        <v>920</v>
      </c>
      <c r="G516" t="s">
        <v>100</v>
      </c>
      <c r="H516" t="s">
        <v>180</v>
      </c>
      <c r="I516">
        <v>208</v>
      </c>
      <c r="J516" s="7">
        <v>618671214.55999994</v>
      </c>
      <c r="K516" s="74" t="s">
        <v>1083</v>
      </c>
    </row>
    <row r="517" spans="1:11" ht="30" x14ac:dyDescent="0.25">
      <c r="A517">
        <v>2022</v>
      </c>
      <c r="B517" s="5" t="s">
        <v>1062</v>
      </c>
      <c r="C517" s="57">
        <v>44659</v>
      </c>
      <c r="D517" t="s">
        <v>1084</v>
      </c>
      <c r="E517" t="s">
        <v>17</v>
      </c>
      <c r="F517" t="s">
        <v>920</v>
      </c>
      <c r="G517" t="s">
        <v>722</v>
      </c>
      <c r="H517" s="64" t="s">
        <v>1080</v>
      </c>
      <c r="I517">
        <v>96</v>
      </c>
      <c r="J517" s="7">
        <v>272809505.31999999</v>
      </c>
      <c r="K517" s="75">
        <v>26808398.399999999</v>
      </c>
    </row>
    <row r="518" spans="1:11" x14ac:dyDescent="0.25">
      <c r="A518">
        <v>2022</v>
      </c>
      <c r="B518" s="5" t="s">
        <v>1077</v>
      </c>
      <c r="C518" s="57">
        <v>44662</v>
      </c>
      <c r="D518" t="s">
        <v>1085</v>
      </c>
      <c r="E518" t="s">
        <v>17</v>
      </c>
      <c r="F518" t="s">
        <v>920</v>
      </c>
      <c r="G518" t="s">
        <v>1013</v>
      </c>
      <c r="H518" t="s">
        <v>198</v>
      </c>
      <c r="I518">
        <v>224</v>
      </c>
      <c r="J518" s="7">
        <v>492441816.38</v>
      </c>
      <c r="K518" s="67">
        <v>51212114.609999999</v>
      </c>
    </row>
    <row r="519" spans="1:11" ht="30" x14ac:dyDescent="0.25">
      <c r="A519">
        <v>2022</v>
      </c>
      <c r="B519" s="57">
        <v>44868</v>
      </c>
      <c r="C519" s="57">
        <v>44659</v>
      </c>
      <c r="D519" t="s">
        <v>721</v>
      </c>
      <c r="E519" t="s">
        <v>17</v>
      </c>
      <c r="F519" t="s">
        <v>920</v>
      </c>
      <c r="G519" t="s">
        <v>722</v>
      </c>
      <c r="H519" s="64" t="s">
        <v>1080</v>
      </c>
      <c r="I519">
        <v>40</v>
      </c>
      <c r="J519" s="7">
        <v>99527153.920000002</v>
      </c>
      <c r="K519" s="67">
        <v>9395774.5</v>
      </c>
    </row>
    <row r="520" spans="1:11" x14ac:dyDescent="0.25">
      <c r="A520">
        <v>2022</v>
      </c>
      <c r="B520" s="5" t="s">
        <v>1077</v>
      </c>
      <c r="C520" s="57">
        <v>44655</v>
      </c>
      <c r="D520" t="s">
        <v>1086</v>
      </c>
      <c r="E520" t="s">
        <v>17</v>
      </c>
      <c r="F520" t="s">
        <v>963</v>
      </c>
      <c r="G520" t="s">
        <v>1087</v>
      </c>
      <c r="H520" t="s">
        <v>180</v>
      </c>
      <c r="I520">
        <v>301</v>
      </c>
      <c r="J520" s="7">
        <v>818721924.89999998</v>
      </c>
      <c r="K520" s="67">
        <v>69998369.75</v>
      </c>
    </row>
    <row r="521" spans="1:11" ht="30" x14ac:dyDescent="0.25">
      <c r="A521">
        <v>2022</v>
      </c>
      <c r="B521" s="57">
        <v>44565</v>
      </c>
      <c r="C521" s="57">
        <v>44658</v>
      </c>
      <c r="D521" t="s">
        <v>825</v>
      </c>
      <c r="E521" t="s">
        <v>17</v>
      </c>
      <c r="F521" t="s">
        <v>920</v>
      </c>
      <c r="G521" t="s">
        <v>1025</v>
      </c>
      <c r="H521" s="64" t="s">
        <v>886</v>
      </c>
      <c r="I521">
        <v>208</v>
      </c>
      <c r="J521" s="72">
        <v>499695452.88999999</v>
      </c>
      <c r="K521" s="67">
        <v>51274742.700000003</v>
      </c>
    </row>
    <row r="522" spans="1:11" x14ac:dyDescent="0.25">
      <c r="A522">
        <v>2022</v>
      </c>
      <c r="B522" s="57">
        <v>44678</v>
      </c>
      <c r="C522" s="57">
        <v>44685</v>
      </c>
      <c r="D522" t="s">
        <v>1088</v>
      </c>
      <c r="E522" t="s">
        <v>17</v>
      </c>
      <c r="F522" t="s">
        <v>920</v>
      </c>
      <c r="G522" t="s">
        <v>1089</v>
      </c>
      <c r="H522" t="s">
        <v>198</v>
      </c>
      <c r="I522">
        <v>328</v>
      </c>
      <c r="J522" s="72">
        <v>805322074.89999998</v>
      </c>
      <c r="K522" s="73" t="s">
        <v>1090</v>
      </c>
    </row>
    <row r="523" spans="1:11" x14ac:dyDescent="0.25">
      <c r="A523">
        <v>2022</v>
      </c>
      <c r="B523" s="57">
        <v>44684</v>
      </c>
      <c r="C523" s="57">
        <v>44686</v>
      </c>
      <c r="D523" t="s">
        <v>1091</v>
      </c>
      <c r="E523" t="s">
        <v>17</v>
      </c>
      <c r="F523" t="s">
        <v>920</v>
      </c>
      <c r="G523" t="s">
        <v>921</v>
      </c>
      <c r="H523" s="64" t="s">
        <v>198</v>
      </c>
      <c r="I523">
        <v>1416</v>
      </c>
      <c r="J523" s="72">
        <v>3315656687.1599998</v>
      </c>
      <c r="K523" s="73" t="s">
        <v>1092</v>
      </c>
    </row>
    <row r="524" spans="1:11" x14ac:dyDescent="0.25">
      <c r="A524">
        <v>2022</v>
      </c>
      <c r="B524" s="57">
        <v>44684</v>
      </c>
      <c r="C524" s="57">
        <v>44686</v>
      </c>
      <c r="D524" t="s">
        <v>1093</v>
      </c>
      <c r="E524" t="s">
        <v>19</v>
      </c>
      <c r="F524" t="s">
        <v>19</v>
      </c>
      <c r="G524" t="s">
        <v>183</v>
      </c>
      <c r="H524" t="s">
        <v>198</v>
      </c>
      <c r="I524">
        <v>136</v>
      </c>
      <c r="J524" s="72" t="s">
        <v>903</v>
      </c>
      <c r="K524" s="77">
        <v>33473578.879999999</v>
      </c>
    </row>
    <row r="525" spans="1:11" x14ac:dyDescent="0.25">
      <c r="A525">
        <v>2022</v>
      </c>
      <c r="B525" s="57">
        <v>44684</v>
      </c>
      <c r="C525" s="57">
        <v>44686</v>
      </c>
      <c r="D525" t="s">
        <v>1094</v>
      </c>
      <c r="E525" t="s">
        <v>17</v>
      </c>
      <c r="F525" t="s">
        <v>963</v>
      </c>
      <c r="G525" t="s">
        <v>607</v>
      </c>
      <c r="H525" t="s">
        <v>198</v>
      </c>
      <c r="I525">
        <v>1760</v>
      </c>
      <c r="J525" s="72">
        <v>4161342993.3499999</v>
      </c>
      <c r="K525" s="77">
        <v>431054173.44999999</v>
      </c>
    </row>
    <row r="526" spans="1:11" ht="26.65" customHeight="1" x14ac:dyDescent="0.25">
      <c r="A526">
        <v>2022</v>
      </c>
      <c r="B526" s="57">
        <v>44684</v>
      </c>
      <c r="C526" s="57">
        <v>44686</v>
      </c>
      <c r="D526" t="s">
        <v>1095</v>
      </c>
      <c r="E526" t="s">
        <v>19</v>
      </c>
      <c r="F526" t="s">
        <v>19</v>
      </c>
      <c r="G526" s="64" t="s">
        <v>924</v>
      </c>
      <c r="H526" t="s">
        <v>198</v>
      </c>
      <c r="I526">
        <v>656</v>
      </c>
      <c r="J526" s="72" t="s">
        <v>925</v>
      </c>
      <c r="K526" s="67">
        <v>156730281.44</v>
      </c>
    </row>
    <row r="527" spans="1:11" x14ac:dyDescent="0.25">
      <c r="A527">
        <v>2022</v>
      </c>
      <c r="B527" s="57">
        <v>44672</v>
      </c>
      <c r="C527" s="57">
        <v>44698</v>
      </c>
      <c r="D527" t="s">
        <v>1096</v>
      </c>
      <c r="E527" t="s">
        <v>18</v>
      </c>
      <c r="F527" t="s">
        <v>947</v>
      </c>
      <c r="G527" t="s">
        <v>866</v>
      </c>
      <c r="H527" t="s">
        <v>103</v>
      </c>
      <c r="I527">
        <v>312</v>
      </c>
      <c r="J527" s="7">
        <v>1017518232.87</v>
      </c>
      <c r="K527" s="67">
        <v>108827992.64</v>
      </c>
    </row>
    <row r="528" spans="1:11" x14ac:dyDescent="0.25">
      <c r="A528">
        <v>2022</v>
      </c>
      <c r="D528" t="s">
        <v>695</v>
      </c>
      <c r="E528" t="s">
        <v>17</v>
      </c>
      <c r="F528" t="s">
        <v>920</v>
      </c>
      <c r="G528" t="s">
        <v>696</v>
      </c>
      <c r="H528" t="s">
        <v>198</v>
      </c>
      <c r="I528">
        <v>1264</v>
      </c>
      <c r="J528" s="7">
        <v>2371629542.5100002</v>
      </c>
      <c r="K528" s="67">
        <v>307769978</v>
      </c>
    </row>
    <row r="529" spans="1:12" x14ac:dyDescent="0.25">
      <c r="A529">
        <v>2022</v>
      </c>
      <c r="B529" s="57">
        <v>44515</v>
      </c>
      <c r="C529" s="57">
        <v>44701</v>
      </c>
      <c r="D529" t="s">
        <v>672</v>
      </c>
      <c r="E529" t="s">
        <v>30</v>
      </c>
      <c r="F529" t="s">
        <v>30</v>
      </c>
      <c r="G529" t="s">
        <v>1097</v>
      </c>
      <c r="H529" t="s">
        <v>976</v>
      </c>
      <c r="I529">
        <v>150</v>
      </c>
      <c r="J529" s="7">
        <v>351874172.45999998</v>
      </c>
      <c r="K529" s="67">
        <v>38780573.799999997</v>
      </c>
    </row>
    <row r="530" spans="1:12" x14ac:dyDescent="0.25">
      <c r="A530">
        <v>2022</v>
      </c>
      <c r="B530" s="57">
        <v>44638</v>
      </c>
      <c r="C530" s="57">
        <v>44701</v>
      </c>
      <c r="D530" t="s">
        <v>799</v>
      </c>
      <c r="E530" t="s">
        <v>17</v>
      </c>
      <c r="F530" t="s">
        <v>259</v>
      </c>
      <c r="G530" t="s">
        <v>1098</v>
      </c>
      <c r="H530" t="s">
        <v>198</v>
      </c>
      <c r="I530">
        <v>40</v>
      </c>
      <c r="J530" s="7">
        <v>88401094.010000005</v>
      </c>
      <c r="K530" s="67">
        <v>9009710.0700000003</v>
      </c>
    </row>
    <row r="531" spans="1:12" x14ac:dyDescent="0.25">
      <c r="A531">
        <v>2022</v>
      </c>
      <c r="B531" s="57">
        <v>44687</v>
      </c>
      <c r="C531" s="57">
        <v>44707</v>
      </c>
      <c r="D531" t="s">
        <v>1099</v>
      </c>
      <c r="E531" t="s">
        <v>1050</v>
      </c>
      <c r="F531" t="s">
        <v>387</v>
      </c>
      <c r="G531" t="s">
        <v>787</v>
      </c>
      <c r="H531" t="s">
        <v>883</v>
      </c>
      <c r="I531">
        <v>160</v>
      </c>
      <c r="J531" s="7">
        <v>407667032.39999998</v>
      </c>
      <c r="K531" s="67">
        <v>43423708.5</v>
      </c>
    </row>
    <row r="532" spans="1:12" x14ac:dyDescent="0.25">
      <c r="A532">
        <v>2022</v>
      </c>
      <c r="B532" s="57">
        <v>44638</v>
      </c>
      <c r="C532" s="57">
        <v>44707</v>
      </c>
      <c r="D532" t="s">
        <v>1100</v>
      </c>
      <c r="E532" t="s">
        <v>19</v>
      </c>
      <c r="F532" t="s">
        <v>791</v>
      </c>
      <c r="G532" t="s">
        <v>607</v>
      </c>
      <c r="H532" t="s">
        <v>883</v>
      </c>
      <c r="I532">
        <v>832</v>
      </c>
      <c r="J532" s="7">
        <v>2608685310.9899998</v>
      </c>
      <c r="K532" s="67">
        <v>288411134.13999999</v>
      </c>
    </row>
    <row r="533" spans="1:12" ht="30" x14ac:dyDescent="0.25">
      <c r="A533">
        <v>2022</v>
      </c>
      <c r="B533" s="57">
        <v>44680</v>
      </c>
      <c r="C533" s="57">
        <v>44713</v>
      </c>
      <c r="D533" t="s">
        <v>1101</v>
      </c>
      <c r="E533" t="s">
        <v>17</v>
      </c>
      <c r="F533" t="s">
        <v>963</v>
      </c>
      <c r="G533" t="s">
        <v>964</v>
      </c>
      <c r="H533" s="64" t="s">
        <v>1080</v>
      </c>
      <c r="I533" s="3">
        <v>742</v>
      </c>
      <c r="J533" s="7">
        <v>803976814.13999999</v>
      </c>
      <c r="K533" s="67">
        <v>90261527.700000003</v>
      </c>
    </row>
    <row r="534" spans="1:12" x14ac:dyDescent="0.25">
      <c r="A534">
        <v>2022</v>
      </c>
      <c r="B534" s="57"/>
      <c r="C534" s="57">
        <v>44713</v>
      </c>
      <c r="D534" t="s">
        <v>1102</v>
      </c>
      <c r="E534" t="s">
        <v>17</v>
      </c>
      <c r="F534" t="s">
        <v>238</v>
      </c>
      <c r="G534" t="s">
        <v>1103</v>
      </c>
      <c r="H534" t="s">
        <v>198</v>
      </c>
      <c r="I534">
        <v>192</v>
      </c>
      <c r="J534" s="7">
        <v>315447816.00999999</v>
      </c>
      <c r="K534" s="67">
        <v>31870238.09</v>
      </c>
    </row>
    <row r="535" spans="1:12" x14ac:dyDescent="0.25">
      <c r="A535">
        <v>2022</v>
      </c>
      <c r="B535" s="57">
        <v>44697</v>
      </c>
      <c r="C535" s="57">
        <v>44714</v>
      </c>
      <c r="D535" t="s">
        <v>1104</v>
      </c>
      <c r="E535" t="s">
        <v>17</v>
      </c>
      <c r="F535" t="s">
        <v>963</v>
      </c>
      <c r="G535" s="64" t="s">
        <v>1105</v>
      </c>
      <c r="H535" t="s">
        <v>976</v>
      </c>
      <c r="I535">
        <v>80</v>
      </c>
      <c r="J535" s="7">
        <v>268955909.92000002</v>
      </c>
      <c r="K535" s="67">
        <v>20842111.25</v>
      </c>
      <c r="L535" t="s">
        <v>88</v>
      </c>
    </row>
    <row r="536" spans="1:12" x14ac:dyDescent="0.25">
      <c r="A536">
        <v>2022</v>
      </c>
      <c r="B536" s="57">
        <v>44680</v>
      </c>
      <c r="C536" s="57">
        <v>44715</v>
      </c>
      <c r="D536" t="s">
        <v>1106</v>
      </c>
      <c r="E536" t="s">
        <v>18</v>
      </c>
      <c r="F536" t="s">
        <v>446</v>
      </c>
      <c r="G536" t="s">
        <v>1107</v>
      </c>
      <c r="H536" t="s">
        <v>198</v>
      </c>
      <c r="I536">
        <v>96</v>
      </c>
      <c r="J536" s="7">
        <v>130555712.04000001</v>
      </c>
      <c r="K536" s="67">
        <v>14418898.17</v>
      </c>
    </row>
    <row r="537" spans="1:12" ht="30" x14ac:dyDescent="0.25">
      <c r="A537">
        <v>2022</v>
      </c>
      <c r="B537" s="57">
        <v>44628</v>
      </c>
      <c r="C537" s="57">
        <v>44722</v>
      </c>
      <c r="D537" t="s">
        <v>653</v>
      </c>
      <c r="E537" t="s">
        <v>23</v>
      </c>
      <c r="F537" t="s">
        <v>23</v>
      </c>
      <c r="G537" t="s">
        <v>1108</v>
      </c>
      <c r="H537" s="64" t="s">
        <v>1080</v>
      </c>
      <c r="I537">
        <v>232</v>
      </c>
      <c r="J537" s="7">
        <v>787018368.74000001</v>
      </c>
      <c r="K537" s="67">
        <v>34751946.299999997</v>
      </c>
      <c r="L537" t="s">
        <v>1109</v>
      </c>
    </row>
    <row r="538" spans="1:12" ht="30" x14ac:dyDescent="0.25">
      <c r="A538">
        <v>2022</v>
      </c>
      <c r="B538" s="57">
        <v>44678</v>
      </c>
      <c r="C538" s="57">
        <v>44722</v>
      </c>
      <c r="D538" t="s">
        <v>1110</v>
      </c>
      <c r="E538" t="s">
        <v>17</v>
      </c>
      <c r="F538" t="s">
        <v>963</v>
      </c>
      <c r="G538" t="s">
        <v>142</v>
      </c>
      <c r="H538" s="64" t="s">
        <v>886</v>
      </c>
      <c r="I538">
        <v>40</v>
      </c>
      <c r="J538" s="7">
        <v>63972832.649999999</v>
      </c>
      <c r="K538" s="67">
        <v>6394998.9400000004</v>
      </c>
    </row>
    <row r="539" spans="1:12" x14ac:dyDescent="0.25">
      <c r="A539">
        <v>2022</v>
      </c>
      <c r="B539" s="57">
        <v>44594</v>
      </c>
      <c r="C539" s="57">
        <v>44734</v>
      </c>
      <c r="D539" t="s">
        <v>586</v>
      </c>
      <c r="E539" t="s">
        <v>17</v>
      </c>
      <c r="F539" t="s">
        <v>920</v>
      </c>
      <c r="G539" s="64" t="s">
        <v>1111</v>
      </c>
      <c r="H539" t="s">
        <v>180</v>
      </c>
      <c r="I539">
        <v>16</v>
      </c>
      <c r="J539" s="7">
        <v>39690548.479999997</v>
      </c>
      <c r="K539" s="67">
        <v>3768207.06</v>
      </c>
    </row>
    <row r="540" spans="1:12" x14ac:dyDescent="0.25">
      <c r="A540">
        <v>2022</v>
      </c>
      <c r="B540" s="57">
        <v>44613</v>
      </c>
      <c r="C540" s="57">
        <v>44735</v>
      </c>
      <c r="D540" t="s">
        <v>742</v>
      </c>
      <c r="E540" t="s">
        <v>17</v>
      </c>
      <c r="F540" t="s">
        <v>920</v>
      </c>
      <c r="G540" t="s">
        <v>1112</v>
      </c>
      <c r="H540" t="s">
        <v>180</v>
      </c>
      <c r="I540">
        <v>35</v>
      </c>
      <c r="J540" s="7">
        <v>104121896.78</v>
      </c>
    </row>
    <row r="541" spans="1:12" x14ac:dyDescent="0.25">
      <c r="A541">
        <v>2022</v>
      </c>
      <c r="B541" s="57">
        <v>44733</v>
      </c>
      <c r="C541" s="57">
        <v>44740</v>
      </c>
      <c r="D541" t="s">
        <v>994</v>
      </c>
      <c r="E541" t="s">
        <v>18</v>
      </c>
      <c r="F541" t="s">
        <v>446</v>
      </c>
      <c r="G541" s="64" t="s">
        <v>1113</v>
      </c>
      <c r="H541" t="s">
        <v>180</v>
      </c>
      <c r="I541">
        <v>444</v>
      </c>
      <c r="J541" s="7">
        <v>865841446.55999994</v>
      </c>
      <c r="K541" s="67">
        <v>91238347.109999999</v>
      </c>
    </row>
    <row r="542" spans="1:12" ht="30" x14ac:dyDescent="0.25">
      <c r="A542">
        <v>2022</v>
      </c>
      <c r="B542" s="57">
        <v>44718</v>
      </c>
      <c r="C542" s="57">
        <v>44742</v>
      </c>
      <c r="D542" t="s">
        <v>1114</v>
      </c>
      <c r="E542" t="s">
        <v>17</v>
      </c>
      <c r="F542" t="s">
        <v>920</v>
      </c>
      <c r="G542" t="s">
        <v>1115</v>
      </c>
      <c r="H542" s="64" t="s">
        <v>1080</v>
      </c>
      <c r="I542">
        <v>128</v>
      </c>
      <c r="J542" s="7">
        <v>446833870.61000001</v>
      </c>
      <c r="K542" s="67">
        <v>44917603.369999997</v>
      </c>
    </row>
    <row r="543" spans="1:12" x14ac:dyDescent="0.25">
      <c r="A543">
        <v>2022</v>
      </c>
      <c r="B543" s="57">
        <v>44623</v>
      </c>
      <c r="C543" s="57">
        <v>44736</v>
      </c>
      <c r="D543" t="s">
        <v>1116</v>
      </c>
      <c r="E543" t="s">
        <v>17</v>
      </c>
      <c r="F543" t="s">
        <v>938</v>
      </c>
      <c r="G543" t="s">
        <v>1117</v>
      </c>
      <c r="H543" t="s">
        <v>883</v>
      </c>
      <c r="I543">
        <v>64</v>
      </c>
      <c r="J543" s="72" t="s">
        <v>1118</v>
      </c>
      <c r="K543" s="73" t="s">
        <v>1119</v>
      </c>
    </row>
    <row r="544" spans="1:12" x14ac:dyDescent="0.25">
      <c r="A544">
        <v>2022</v>
      </c>
      <c r="B544" s="57">
        <v>44679</v>
      </c>
      <c r="C544" s="57">
        <v>44700</v>
      </c>
      <c r="D544" t="s">
        <v>1120</v>
      </c>
      <c r="E544" t="s">
        <v>17</v>
      </c>
      <c r="F544" t="s">
        <v>920</v>
      </c>
      <c r="G544" t="s">
        <v>921</v>
      </c>
      <c r="H544" t="s">
        <v>180</v>
      </c>
      <c r="I544">
        <v>3200</v>
      </c>
      <c r="J544" s="72" t="s">
        <v>1121</v>
      </c>
      <c r="K544" s="73" t="s">
        <v>1122</v>
      </c>
    </row>
    <row r="545" spans="1:12" x14ac:dyDescent="0.25">
      <c r="A545">
        <v>2022</v>
      </c>
      <c r="B545" s="57">
        <v>44671</v>
      </c>
      <c r="C545" s="57">
        <v>44750</v>
      </c>
      <c r="D545" s="64" t="s">
        <v>315</v>
      </c>
      <c r="E545" t="s">
        <v>17</v>
      </c>
      <c r="F545" t="s">
        <v>920</v>
      </c>
      <c r="G545" t="s">
        <v>316</v>
      </c>
      <c r="H545" s="64" t="s">
        <v>890</v>
      </c>
      <c r="I545">
        <v>372</v>
      </c>
      <c r="J545" s="72">
        <v>1012254274.13</v>
      </c>
      <c r="K545" s="77">
        <v>105822240.83</v>
      </c>
    </row>
    <row r="546" spans="1:12" x14ac:dyDescent="0.25">
      <c r="A546">
        <v>2022</v>
      </c>
      <c r="B546" s="57">
        <v>44652</v>
      </c>
      <c r="C546" s="57">
        <v>44750</v>
      </c>
      <c r="D546" t="s">
        <v>448</v>
      </c>
      <c r="E546" t="s">
        <v>21</v>
      </c>
      <c r="F546" t="s">
        <v>21</v>
      </c>
      <c r="G546" t="s">
        <v>449</v>
      </c>
      <c r="H546" t="s">
        <v>373</v>
      </c>
      <c r="I546">
        <v>256</v>
      </c>
      <c r="J546" s="7">
        <v>471883553.10000002</v>
      </c>
      <c r="K546" s="77">
        <v>50473245.409999996</v>
      </c>
    </row>
    <row r="547" spans="1:12" x14ac:dyDescent="0.25">
      <c r="A547">
        <v>2022</v>
      </c>
      <c r="B547" s="57">
        <v>44656</v>
      </c>
      <c r="C547" s="57">
        <v>44750</v>
      </c>
      <c r="D547" t="s">
        <v>1123</v>
      </c>
      <c r="E547" t="s">
        <v>19</v>
      </c>
      <c r="F547" t="s">
        <v>19</v>
      </c>
      <c r="G547" t="s">
        <v>1124</v>
      </c>
      <c r="H547" t="s">
        <v>976</v>
      </c>
      <c r="I547">
        <v>144</v>
      </c>
      <c r="J547" s="7">
        <v>351696410.31</v>
      </c>
      <c r="K547" s="77">
        <v>35453362.5</v>
      </c>
    </row>
    <row r="548" spans="1:12" x14ac:dyDescent="0.25">
      <c r="A548">
        <v>2022</v>
      </c>
      <c r="B548" s="57">
        <v>44711</v>
      </c>
      <c r="C548" s="57">
        <v>44750</v>
      </c>
      <c r="D548" t="s">
        <v>1125</v>
      </c>
      <c r="E548" t="s">
        <v>1050</v>
      </c>
      <c r="F548" t="s">
        <v>1126</v>
      </c>
      <c r="G548" t="s">
        <v>1127</v>
      </c>
      <c r="H548" t="s">
        <v>883</v>
      </c>
      <c r="I548">
        <v>68</v>
      </c>
      <c r="J548" s="7" t="s">
        <v>1128</v>
      </c>
      <c r="K548" s="67">
        <v>20896586.539999999</v>
      </c>
    </row>
    <row r="549" spans="1:12" x14ac:dyDescent="0.25">
      <c r="A549">
        <v>2022</v>
      </c>
      <c r="B549" s="57">
        <v>44711</v>
      </c>
      <c r="C549" s="57">
        <v>44750</v>
      </c>
      <c r="D549" t="s">
        <v>1129</v>
      </c>
      <c r="E549" t="s">
        <v>1050</v>
      </c>
      <c r="F549" t="s">
        <v>1126</v>
      </c>
      <c r="G549" t="s">
        <v>1127</v>
      </c>
      <c r="H549" t="s">
        <v>883</v>
      </c>
      <c r="I549">
        <v>32</v>
      </c>
      <c r="J549" s="7" t="s">
        <v>1130</v>
      </c>
      <c r="K549" s="67">
        <v>9569313.2599999998</v>
      </c>
    </row>
    <row r="550" spans="1:12" x14ac:dyDescent="0.25">
      <c r="A550">
        <v>2022</v>
      </c>
      <c r="B550" s="57">
        <v>44713</v>
      </c>
      <c r="C550" s="57">
        <v>44753</v>
      </c>
      <c r="D550" t="s">
        <v>1131</v>
      </c>
      <c r="E550" t="s">
        <v>17</v>
      </c>
      <c r="F550" t="s">
        <v>238</v>
      </c>
      <c r="G550" t="s">
        <v>390</v>
      </c>
      <c r="H550" t="s">
        <v>198</v>
      </c>
      <c r="I550">
        <v>90</v>
      </c>
      <c r="J550" s="7" t="s">
        <v>1132</v>
      </c>
      <c r="K550" s="67">
        <v>17037610.170000002</v>
      </c>
    </row>
    <row r="551" spans="1:12" x14ac:dyDescent="0.25">
      <c r="A551">
        <v>2022</v>
      </c>
      <c r="B551" s="57">
        <v>44714</v>
      </c>
      <c r="C551" s="57">
        <v>44757</v>
      </c>
      <c r="D551" t="s">
        <v>1133</v>
      </c>
      <c r="E551" t="s">
        <v>17</v>
      </c>
      <c r="F551" t="s">
        <v>920</v>
      </c>
      <c r="G551" t="s">
        <v>964</v>
      </c>
      <c r="H551" t="s">
        <v>953</v>
      </c>
      <c r="I551">
        <v>40</v>
      </c>
      <c r="J551" s="7">
        <v>143985427.84999999</v>
      </c>
      <c r="K551" s="67">
        <v>12103212.34</v>
      </c>
      <c r="L551" t="s">
        <v>88</v>
      </c>
    </row>
    <row r="552" spans="1:12" x14ac:dyDescent="0.25">
      <c r="A552">
        <v>2022</v>
      </c>
      <c r="B552" s="57">
        <v>44600</v>
      </c>
      <c r="C552" s="57">
        <v>44757</v>
      </c>
      <c r="D552" t="s">
        <v>473</v>
      </c>
      <c r="E552" t="s">
        <v>21</v>
      </c>
      <c r="F552" t="s">
        <v>21</v>
      </c>
      <c r="G552" t="s">
        <v>1134</v>
      </c>
      <c r="H552" t="s">
        <v>180</v>
      </c>
      <c r="I552">
        <v>32</v>
      </c>
      <c r="J552" s="7">
        <v>87091208.920000002</v>
      </c>
      <c r="K552" s="67">
        <v>8379820.4400000004</v>
      </c>
    </row>
    <row r="553" spans="1:12" ht="29.25" customHeight="1" x14ac:dyDescent="0.25">
      <c r="A553">
        <v>2022</v>
      </c>
      <c r="B553" s="57">
        <v>44711</v>
      </c>
      <c r="C553" s="57">
        <v>44768</v>
      </c>
      <c r="D553" s="64" t="s">
        <v>413</v>
      </c>
      <c r="E553" t="s">
        <v>17</v>
      </c>
      <c r="F553" t="s">
        <v>17</v>
      </c>
      <c r="G553" t="s">
        <v>414</v>
      </c>
      <c r="H553" s="64" t="s">
        <v>1135</v>
      </c>
      <c r="I553">
        <v>180</v>
      </c>
      <c r="J553" s="7">
        <v>448132946.69</v>
      </c>
      <c r="K553" s="67">
        <v>47659544.060000002</v>
      </c>
      <c r="L553" t="s">
        <v>88</v>
      </c>
    </row>
    <row r="554" spans="1:12" ht="29.25" customHeight="1" x14ac:dyDescent="0.25">
      <c r="A554">
        <v>2022</v>
      </c>
      <c r="B554" s="57">
        <v>44733</v>
      </c>
      <c r="C554" s="57">
        <v>44769</v>
      </c>
      <c r="D554" s="64" t="s">
        <v>1136</v>
      </c>
      <c r="E554" t="s">
        <v>17</v>
      </c>
      <c r="F554" t="s">
        <v>963</v>
      </c>
      <c r="G554" t="s">
        <v>964</v>
      </c>
      <c r="H554" s="64" t="s">
        <v>608</v>
      </c>
      <c r="I554">
        <v>3616</v>
      </c>
      <c r="J554" s="7">
        <v>420554278.63</v>
      </c>
      <c r="K554" s="67">
        <v>44860180.530000001</v>
      </c>
    </row>
    <row r="555" spans="1:12" ht="29.25" customHeight="1" x14ac:dyDescent="0.25">
      <c r="A555">
        <v>2022</v>
      </c>
      <c r="B555" s="57">
        <v>44756</v>
      </c>
      <c r="C555" s="57">
        <v>44771</v>
      </c>
      <c r="D555" s="64" t="s">
        <v>1137</v>
      </c>
      <c r="G555" t="s">
        <v>964</v>
      </c>
      <c r="H555" s="64" t="s">
        <v>953</v>
      </c>
      <c r="I555">
        <v>2560</v>
      </c>
      <c r="J555" s="7">
        <v>6069100238.4399996</v>
      </c>
      <c r="K555" s="67">
        <v>598412205.23000002</v>
      </c>
    </row>
    <row r="556" spans="1:12" ht="29.25" customHeight="1" x14ac:dyDescent="0.25">
      <c r="A556">
        <v>2022</v>
      </c>
      <c r="B556" s="57">
        <v>44729</v>
      </c>
      <c r="C556" s="57">
        <v>44771</v>
      </c>
      <c r="D556" s="64" t="s">
        <v>1138</v>
      </c>
      <c r="E556" t="s">
        <v>19</v>
      </c>
      <c r="F556" t="s">
        <v>19</v>
      </c>
      <c r="G556" t="s">
        <v>1047</v>
      </c>
      <c r="H556" s="64" t="s">
        <v>198</v>
      </c>
      <c r="I556">
        <v>120</v>
      </c>
      <c r="J556" s="7" t="s">
        <v>1139</v>
      </c>
      <c r="K556" s="67" t="s">
        <v>1140</v>
      </c>
    </row>
    <row r="557" spans="1:12" ht="29.25" customHeight="1" x14ac:dyDescent="0.25">
      <c r="A557">
        <v>2022</v>
      </c>
      <c r="B557" s="57">
        <v>44586</v>
      </c>
      <c r="C557" s="57">
        <v>44778</v>
      </c>
      <c r="D557" s="64" t="s">
        <v>1141</v>
      </c>
      <c r="E557" t="s">
        <v>17</v>
      </c>
      <c r="F557" t="s">
        <v>963</v>
      </c>
      <c r="G557" t="s">
        <v>1087</v>
      </c>
      <c r="H557" s="64" t="s">
        <v>198</v>
      </c>
      <c r="I557">
        <v>280</v>
      </c>
      <c r="J557" s="7">
        <v>37574640425</v>
      </c>
      <c r="K557" s="67">
        <v>39217735.75</v>
      </c>
    </row>
    <row r="558" spans="1:12" ht="29.25" customHeight="1" x14ac:dyDescent="0.25">
      <c r="A558">
        <v>2022</v>
      </c>
      <c r="B558" s="57">
        <v>44690</v>
      </c>
      <c r="C558" s="57">
        <v>44776</v>
      </c>
      <c r="D558" s="64" t="s">
        <v>296</v>
      </c>
      <c r="E558" t="s">
        <v>17</v>
      </c>
      <c r="F558" t="s">
        <v>920</v>
      </c>
      <c r="G558" t="s">
        <v>297</v>
      </c>
      <c r="H558" s="64" t="s">
        <v>929</v>
      </c>
      <c r="J558" s="7">
        <v>653748808.5</v>
      </c>
      <c r="K558" s="67">
        <v>65404104.380000003</v>
      </c>
    </row>
    <row r="559" spans="1:12" ht="34.5" customHeight="1" x14ac:dyDescent="0.25">
      <c r="A559">
        <v>2022</v>
      </c>
      <c r="B559" s="57">
        <v>44628</v>
      </c>
      <c r="C559" s="57">
        <v>44781</v>
      </c>
      <c r="D559" t="s">
        <v>398</v>
      </c>
      <c r="E559" t="s">
        <v>11</v>
      </c>
      <c r="F559" s="64" t="s">
        <v>1064</v>
      </c>
      <c r="G559" t="s">
        <v>1142</v>
      </c>
      <c r="H559" t="s">
        <v>198</v>
      </c>
      <c r="I559">
        <v>51</v>
      </c>
      <c r="J559" s="7">
        <v>162793107.46000001</v>
      </c>
      <c r="K559" s="67" t="s">
        <v>1143</v>
      </c>
    </row>
    <row r="560" spans="1:12" ht="34.5" customHeight="1" x14ac:dyDescent="0.25">
      <c r="A560">
        <v>2022</v>
      </c>
      <c r="B560" s="57">
        <v>44747</v>
      </c>
      <c r="C560" s="57">
        <v>44782</v>
      </c>
      <c r="D560" s="64" t="s">
        <v>849</v>
      </c>
      <c r="E560" t="s">
        <v>17</v>
      </c>
      <c r="F560" s="64" t="s">
        <v>920</v>
      </c>
      <c r="G560" t="s">
        <v>850</v>
      </c>
      <c r="H560" s="64" t="s">
        <v>198</v>
      </c>
      <c r="I560">
        <v>280</v>
      </c>
      <c r="J560" s="7" t="s">
        <v>1144</v>
      </c>
      <c r="K560" s="67">
        <v>39217735.75</v>
      </c>
    </row>
    <row r="561" spans="1:12" ht="30" x14ac:dyDescent="0.25">
      <c r="A561">
        <v>2022</v>
      </c>
      <c r="B561" s="57">
        <v>44746</v>
      </c>
      <c r="C561" s="57">
        <v>44778</v>
      </c>
      <c r="D561" s="64" t="s">
        <v>1145</v>
      </c>
      <c r="E561" t="s">
        <v>17</v>
      </c>
      <c r="F561" t="s">
        <v>938</v>
      </c>
      <c r="G561" t="s">
        <v>964</v>
      </c>
      <c r="H561" t="s">
        <v>953</v>
      </c>
      <c r="I561">
        <v>2304</v>
      </c>
      <c r="J561" s="7" t="s">
        <v>1146</v>
      </c>
      <c r="K561" s="67">
        <v>226129503</v>
      </c>
    </row>
    <row r="562" spans="1:12" x14ac:dyDescent="0.25">
      <c r="A562">
        <v>2022</v>
      </c>
      <c r="B562" s="57">
        <v>44729</v>
      </c>
      <c r="C562" s="57">
        <v>44776</v>
      </c>
      <c r="D562" s="64" t="s">
        <v>822</v>
      </c>
      <c r="E562" t="s">
        <v>19</v>
      </c>
      <c r="F562" t="s">
        <v>19</v>
      </c>
      <c r="G562" t="s">
        <v>823</v>
      </c>
      <c r="H562" t="s">
        <v>883</v>
      </c>
      <c r="I562">
        <v>56</v>
      </c>
      <c r="J562" s="7">
        <v>188710229.22</v>
      </c>
      <c r="K562" s="67">
        <v>19802944.370000001</v>
      </c>
    </row>
    <row r="563" spans="1:12" x14ac:dyDescent="0.25">
      <c r="A563">
        <v>2022</v>
      </c>
      <c r="B563" s="57">
        <v>44669</v>
      </c>
      <c r="C563" s="57">
        <v>44784</v>
      </c>
      <c r="D563" s="64" t="s">
        <v>1147</v>
      </c>
      <c r="E563" t="s">
        <v>17</v>
      </c>
      <c r="F563" t="s">
        <v>963</v>
      </c>
      <c r="G563" t="s">
        <v>1148</v>
      </c>
      <c r="H563" t="s">
        <v>883</v>
      </c>
      <c r="I563">
        <v>80</v>
      </c>
      <c r="J563" s="7">
        <v>232117161.66</v>
      </c>
      <c r="K563" s="67">
        <v>24647311.129999999</v>
      </c>
    </row>
    <row r="564" spans="1:12" x14ac:dyDescent="0.25">
      <c r="A564">
        <v>2022</v>
      </c>
      <c r="B564" s="57">
        <v>44662</v>
      </c>
      <c r="C564" s="57">
        <v>44798</v>
      </c>
      <c r="D564" s="64" t="s">
        <v>1149</v>
      </c>
      <c r="E564" t="s">
        <v>17</v>
      </c>
      <c r="F564" t="s">
        <v>259</v>
      </c>
      <c r="G564" s="64" t="s">
        <v>1150</v>
      </c>
      <c r="H564" t="s">
        <v>883</v>
      </c>
      <c r="I564">
        <v>504</v>
      </c>
      <c r="J564" s="7">
        <v>666100545.88999999</v>
      </c>
      <c r="K564" s="67">
        <v>71929063.069999993</v>
      </c>
    </row>
    <row r="565" spans="1:12" x14ac:dyDescent="0.25">
      <c r="A565">
        <v>2022</v>
      </c>
      <c r="B565" s="57">
        <v>44746</v>
      </c>
      <c r="C565" s="57">
        <v>44778</v>
      </c>
      <c r="D565" s="64" t="s">
        <v>1151</v>
      </c>
      <c r="E565" t="s">
        <v>17</v>
      </c>
      <c r="F565" t="s">
        <v>238</v>
      </c>
      <c r="G565" s="64" t="s">
        <v>964</v>
      </c>
      <c r="H565" t="s">
        <v>953</v>
      </c>
      <c r="I565" t="s">
        <v>1152</v>
      </c>
      <c r="J565" s="7">
        <v>1304984144.2</v>
      </c>
      <c r="K565" s="67">
        <v>1021027</v>
      </c>
    </row>
    <row r="566" spans="1:12" x14ac:dyDescent="0.25">
      <c r="A566">
        <v>2022</v>
      </c>
      <c r="B566" s="57">
        <v>44756</v>
      </c>
      <c r="C566" s="57">
        <v>44783</v>
      </c>
      <c r="D566" s="64" t="s">
        <v>932</v>
      </c>
      <c r="E566" t="s">
        <v>17</v>
      </c>
      <c r="F566" t="s">
        <v>1153</v>
      </c>
      <c r="G566" s="64" t="s">
        <v>1154</v>
      </c>
      <c r="H566" t="s">
        <v>198</v>
      </c>
      <c r="I566">
        <v>264</v>
      </c>
      <c r="J566" s="7">
        <v>418008195.29000002</v>
      </c>
      <c r="K566" s="67">
        <v>44270500.350000001</v>
      </c>
    </row>
    <row r="567" spans="1:12" x14ac:dyDescent="0.25">
      <c r="A567">
        <v>2022</v>
      </c>
      <c r="B567" s="57">
        <v>44760</v>
      </c>
      <c r="C567" s="57">
        <v>44798</v>
      </c>
      <c r="D567" s="64" t="s">
        <v>539</v>
      </c>
      <c r="E567" t="s">
        <v>17</v>
      </c>
      <c r="F567" t="s">
        <v>963</v>
      </c>
      <c r="G567" t="s">
        <v>964</v>
      </c>
      <c r="H567" t="s">
        <v>953</v>
      </c>
      <c r="I567">
        <v>1880</v>
      </c>
      <c r="J567" s="7">
        <v>1966575651.76</v>
      </c>
      <c r="K567" s="67">
        <v>203358380.49000001</v>
      </c>
    </row>
    <row r="568" spans="1:12" x14ac:dyDescent="0.25">
      <c r="A568">
        <v>2022</v>
      </c>
      <c r="B568" s="57">
        <v>44762</v>
      </c>
      <c r="C568" s="57">
        <v>44797</v>
      </c>
      <c r="D568" s="64" t="s">
        <v>1155</v>
      </c>
      <c r="E568" t="s">
        <v>17</v>
      </c>
      <c r="F568" t="s">
        <v>920</v>
      </c>
      <c r="G568" t="s">
        <v>964</v>
      </c>
      <c r="H568" t="s">
        <v>953</v>
      </c>
      <c r="I568">
        <v>1144</v>
      </c>
      <c r="J568" s="7">
        <v>2758104470.6199999</v>
      </c>
      <c r="K568" s="67">
        <v>293835821</v>
      </c>
      <c r="L568" t="s">
        <v>88</v>
      </c>
    </row>
    <row r="569" spans="1:12" x14ac:dyDescent="0.25">
      <c r="A569">
        <v>2022</v>
      </c>
      <c r="B569" s="57">
        <v>44756</v>
      </c>
      <c r="C569" s="57">
        <v>44797</v>
      </c>
      <c r="D569" s="64" t="s">
        <v>1156</v>
      </c>
      <c r="E569" t="s">
        <v>21</v>
      </c>
      <c r="F569" t="s">
        <v>21</v>
      </c>
      <c r="G569" t="s">
        <v>614</v>
      </c>
      <c r="H569" t="s">
        <v>198</v>
      </c>
      <c r="I569">
        <v>400</v>
      </c>
      <c r="J569" s="7">
        <v>686084776.87</v>
      </c>
      <c r="K569" s="67">
        <v>73522498.569999993</v>
      </c>
    </row>
    <row r="570" spans="1:12" x14ac:dyDescent="0.25">
      <c r="A570">
        <v>2022</v>
      </c>
      <c r="B570" s="57">
        <v>44742</v>
      </c>
      <c r="C570" s="57">
        <v>44798</v>
      </c>
      <c r="D570" s="64" t="s">
        <v>344</v>
      </c>
      <c r="E570" t="s">
        <v>17</v>
      </c>
      <c r="F570" t="s">
        <v>1157</v>
      </c>
      <c r="G570" t="s">
        <v>345</v>
      </c>
      <c r="H570" t="s">
        <v>883</v>
      </c>
      <c r="I570">
        <v>236</v>
      </c>
      <c r="J570" s="7">
        <v>375609000.60000002</v>
      </c>
      <c r="K570" s="67">
        <v>43933095.32</v>
      </c>
    </row>
    <row r="571" spans="1:12" x14ac:dyDescent="0.25">
      <c r="A571">
        <v>2022</v>
      </c>
      <c r="B571" s="57">
        <v>44733</v>
      </c>
      <c r="C571" s="57">
        <v>44798</v>
      </c>
      <c r="D571" s="64" t="s">
        <v>1158</v>
      </c>
      <c r="E571" t="s">
        <v>17</v>
      </c>
      <c r="F571" t="s">
        <v>963</v>
      </c>
      <c r="G571" t="s">
        <v>964</v>
      </c>
      <c r="H571" t="s">
        <v>953</v>
      </c>
      <c r="I571">
        <v>416</v>
      </c>
      <c r="J571" s="7">
        <v>1344083856.49</v>
      </c>
      <c r="K571" s="67">
        <v>102198277</v>
      </c>
      <c r="L571" t="s">
        <v>88</v>
      </c>
    </row>
    <row r="572" spans="1:12" x14ac:dyDescent="0.25">
      <c r="A572">
        <v>2022</v>
      </c>
      <c r="B572" s="57">
        <v>44673</v>
      </c>
      <c r="C572" s="57">
        <v>44806</v>
      </c>
      <c r="D572" t="s">
        <v>568</v>
      </c>
      <c r="E572" t="s">
        <v>17</v>
      </c>
      <c r="F572" t="s">
        <v>938</v>
      </c>
      <c r="G572" t="s">
        <v>569</v>
      </c>
      <c r="H572" t="s">
        <v>976</v>
      </c>
      <c r="I572">
        <v>320</v>
      </c>
      <c r="J572" s="7">
        <v>1108850635.6600001</v>
      </c>
      <c r="K572" s="67">
        <v>90948480.599999994</v>
      </c>
    </row>
    <row r="573" spans="1:12" ht="30" x14ac:dyDescent="0.25">
      <c r="A573">
        <v>2022</v>
      </c>
      <c r="B573" s="57">
        <v>44733</v>
      </c>
      <c r="C573" s="57">
        <v>44820</v>
      </c>
      <c r="D573" t="s">
        <v>408</v>
      </c>
      <c r="E573" t="s">
        <v>19</v>
      </c>
      <c r="F573" t="s">
        <v>19</v>
      </c>
      <c r="G573" t="s">
        <v>409</v>
      </c>
      <c r="H573" s="64" t="s">
        <v>1159</v>
      </c>
      <c r="I573">
        <v>168</v>
      </c>
      <c r="J573" s="7">
        <v>521525848.63999999</v>
      </c>
      <c r="K573" s="67">
        <v>54676177.899999999</v>
      </c>
    </row>
    <row r="574" spans="1:12" ht="30" x14ac:dyDescent="0.25">
      <c r="A574">
        <v>2022</v>
      </c>
      <c r="B574" s="57">
        <v>44714</v>
      </c>
      <c r="C574" s="57">
        <v>44820</v>
      </c>
      <c r="D574" t="s">
        <v>1160</v>
      </c>
      <c r="E574" t="s">
        <v>17</v>
      </c>
      <c r="F574" t="s">
        <v>920</v>
      </c>
      <c r="G574" t="s">
        <v>597</v>
      </c>
      <c r="H574" s="64" t="s">
        <v>752</v>
      </c>
      <c r="I574">
        <v>1056</v>
      </c>
      <c r="J574" s="7">
        <v>3754852439.98</v>
      </c>
      <c r="K574" t="s">
        <v>1161</v>
      </c>
    </row>
    <row r="575" spans="1:12" x14ac:dyDescent="0.25">
      <c r="A575">
        <v>2022</v>
      </c>
      <c r="B575" s="57">
        <v>44750</v>
      </c>
      <c r="C575" s="57">
        <v>44805</v>
      </c>
      <c r="D575" t="s">
        <v>1162</v>
      </c>
      <c r="E575" t="s">
        <v>10</v>
      </c>
      <c r="F575" t="s">
        <v>17</v>
      </c>
      <c r="G575" s="64" t="s">
        <v>1163</v>
      </c>
      <c r="H575" s="64" t="s">
        <v>883</v>
      </c>
      <c r="I575">
        <v>32</v>
      </c>
      <c r="J575" s="7">
        <v>95621103.099999994</v>
      </c>
      <c r="K575" s="67">
        <v>8415013.0399999991</v>
      </c>
    </row>
    <row r="576" spans="1:12" x14ac:dyDescent="0.25">
      <c r="A576">
        <v>2022</v>
      </c>
      <c r="B576" s="57">
        <v>44763</v>
      </c>
      <c r="C576" s="57">
        <v>44806</v>
      </c>
      <c r="D576" t="s">
        <v>1164</v>
      </c>
      <c r="E576" t="s">
        <v>17</v>
      </c>
      <c r="F576" t="s">
        <v>920</v>
      </c>
      <c r="G576" s="64" t="s">
        <v>1165</v>
      </c>
      <c r="H576" s="64" t="s">
        <v>198</v>
      </c>
      <c r="I576">
        <v>1480</v>
      </c>
      <c r="J576" s="7">
        <v>4459285572.5299997</v>
      </c>
      <c r="K576" s="67">
        <v>472422580</v>
      </c>
    </row>
    <row r="577" spans="1:12" x14ac:dyDescent="0.25">
      <c r="A577">
        <v>2022</v>
      </c>
      <c r="B577" s="57">
        <v>44698</v>
      </c>
      <c r="C577" s="57">
        <v>44817</v>
      </c>
      <c r="D577" t="s">
        <v>1166</v>
      </c>
      <c r="E577" t="s">
        <v>17</v>
      </c>
      <c r="F577" t="s">
        <v>938</v>
      </c>
      <c r="G577" s="64" t="s">
        <v>658</v>
      </c>
      <c r="H577" s="64" t="s">
        <v>198</v>
      </c>
      <c r="I577">
        <v>592</v>
      </c>
      <c r="J577" s="7">
        <v>1363193374.2</v>
      </c>
      <c r="K577" s="67">
        <v>138386912.86000001</v>
      </c>
    </row>
    <row r="578" spans="1:12" x14ac:dyDescent="0.25">
      <c r="A578">
        <v>2022</v>
      </c>
      <c r="B578" s="57">
        <v>44768</v>
      </c>
      <c r="C578" s="57">
        <v>44817</v>
      </c>
      <c r="D578" t="s">
        <v>1167</v>
      </c>
      <c r="E578" t="s">
        <v>17</v>
      </c>
      <c r="F578" t="s">
        <v>963</v>
      </c>
      <c r="G578" s="64" t="s">
        <v>643</v>
      </c>
      <c r="H578" s="64" t="s">
        <v>180</v>
      </c>
      <c r="I578">
        <v>40</v>
      </c>
      <c r="J578" s="7">
        <v>168876297.86000001</v>
      </c>
      <c r="K578" s="67">
        <v>12179332.039999999</v>
      </c>
    </row>
    <row r="579" spans="1:12" ht="45" x14ac:dyDescent="0.25">
      <c r="A579">
        <v>2022</v>
      </c>
      <c r="B579" s="57">
        <v>44782</v>
      </c>
      <c r="C579" s="57">
        <v>44812</v>
      </c>
      <c r="D579" t="s">
        <v>1168</v>
      </c>
      <c r="E579" t="s">
        <v>17</v>
      </c>
      <c r="F579" t="s">
        <v>920</v>
      </c>
      <c r="G579" t="s">
        <v>841</v>
      </c>
      <c r="H579" t="s">
        <v>249</v>
      </c>
      <c r="I579" s="64" t="s">
        <v>1169</v>
      </c>
      <c r="J579" s="7">
        <v>249861481.13999999</v>
      </c>
      <c r="K579" s="67">
        <v>24709375.600000001</v>
      </c>
    </row>
    <row r="580" spans="1:12" x14ac:dyDescent="0.25">
      <c r="A580">
        <v>2022</v>
      </c>
      <c r="B580" s="57">
        <v>44781</v>
      </c>
      <c r="C580" s="57">
        <v>44812</v>
      </c>
      <c r="D580" t="s">
        <v>1170</v>
      </c>
      <c r="E580" t="s">
        <v>16</v>
      </c>
      <c r="F580" t="s">
        <v>210</v>
      </c>
      <c r="G580" s="64" t="s">
        <v>1171</v>
      </c>
      <c r="H580" s="64" t="s">
        <v>198</v>
      </c>
      <c r="I580" s="64">
        <v>128</v>
      </c>
      <c r="J580" s="7">
        <v>421343407.05000001</v>
      </c>
      <c r="K580" s="67">
        <v>46635717.759999998</v>
      </c>
    </row>
    <row r="581" spans="1:12" x14ac:dyDescent="0.25">
      <c r="A581">
        <v>2022</v>
      </c>
      <c r="B581" s="57">
        <v>44781</v>
      </c>
      <c r="C581" s="57">
        <v>44818</v>
      </c>
      <c r="D581" t="s">
        <v>1172</v>
      </c>
      <c r="E581" t="s">
        <v>1057</v>
      </c>
      <c r="F581" t="s">
        <v>1057</v>
      </c>
      <c r="G581" t="s">
        <v>607</v>
      </c>
      <c r="H581" t="s">
        <v>883</v>
      </c>
      <c r="I581">
        <v>576</v>
      </c>
      <c r="J581" s="7">
        <v>1963607956.0699999</v>
      </c>
      <c r="K581" s="42">
        <v>206388737</v>
      </c>
    </row>
    <row r="582" spans="1:12" x14ac:dyDescent="0.25">
      <c r="A582">
        <v>2022</v>
      </c>
      <c r="B582" s="57">
        <v>44803</v>
      </c>
      <c r="C582" s="57">
        <v>44833</v>
      </c>
      <c r="D582" t="s">
        <v>834</v>
      </c>
      <c r="E582" t="s">
        <v>11</v>
      </c>
      <c r="F582" t="s">
        <v>1064</v>
      </c>
      <c r="G582" s="64" t="s">
        <v>1173</v>
      </c>
      <c r="H582" s="64" t="s">
        <v>198</v>
      </c>
      <c r="I582">
        <v>186</v>
      </c>
      <c r="J582" s="7">
        <v>591650264.27999997</v>
      </c>
      <c r="K582" s="67">
        <v>61259920.109999999</v>
      </c>
    </row>
    <row r="583" spans="1:12" x14ac:dyDescent="0.25">
      <c r="A583">
        <v>2022</v>
      </c>
      <c r="B583" s="57">
        <v>44817</v>
      </c>
      <c r="C583" s="57">
        <v>44827</v>
      </c>
      <c r="D583" t="s">
        <v>829</v>
      </c>
      <c r="E583" t="s">
        <v>17</v>
      </c>
      <c r="F583" t="s">
        <v>963</v>
      </c>
      <c r="G583" s="64" t="s">
        <v>830</v>
      </c>
      <c r="H583" s="64" t="s">
        <v>198</v>
      </c>
      <c r="I583">
        <v>16</v>
      </c>
      <c r="J583" s="7">
        <v>66998085.509999998</v>
      </c>
      <c r="K583" s="67">
        <v>6725204.5499999998</v>
      </c>
    </row>
    <row r="584" spans="1:12" x14ac:dyDescent="0.25">
      <c r="A584">
        <v>2022</v>
      </c>
      <c r="B584" s="57">
        <v>44817</v>
      </c>
      <c r="C584" s="57">
        <v>44831</v>
      </c>
      <c r="D584" t="s">
        <v>1104</v>
      </c>
      <c r="E584" t="s">
        <v>17</v>
      </c>
      <c r="F584" t="s">
        <v>963</v>
      </c>
      <c r="G584" s="64" t="s">
        <v>806</v>
      </c>
      <c r="H584" t="s">
        <v>1174</v>
      </c>
      <c r="I584">
        <v>80</v>
      </c>
      <c r="J584" s="7">
        <v>272344120.68000001</v>
      </c>
      <c r="K584" s="67">
        <v>22131756.41</v>
      </c>
    </row>
    <row r="585" spans="1:12" x14ac:dyDescent="0.25">
      <c r="A585">
        <v>2022</v>
      </c>
      <c r="B585" s="57">
        <v>44817</v>
      </c>
      <c r="C585" s="57">
        <v>44839</v>
      </c>
      <c r="D585" t="s">
        <v>1175</v>
      </c>
      <c r="E585" t="s">
        <v>17</v>
      </c>
      <c r="F585" t="s">
        <v>920</v>
      </c>
      <c r="G585" s="64" t="s">
        <v>1176</v>
      </c>
      <c r="H585" s="64" t="s">
        <v>953</v>
      </c>
      <c r="I585">
        <v>1800</v>
      </c>
      <c r="J585" s="7">
        <v>4414976362.5500002</v>
      </c>
      <c r="K585" s="67">
        <v>475521206.32999998</v>
      </c>
      <c r="L585" t="s">
        <v>88</v>
      </c>
    </row>
    <row r="586" spans="1:12" x14ac:dyDescent="0.25">
      <c r="A586">
        <v>2022</v>
      </c>
      <c r="B586" s="57">
        <v>44817</v>
      </c>
      <c r="C586" s="57">
        <v>44839</v>
      </c>
      <c r="D586" t="s">
        <v>1177</v>
      </c>
      <c r="E586" t="s">
        <v>26</v>
      </c>
      <c r="F586" t="s">
        <v>60</v>
      </c>
      <c r="G586" s="64" t="s">
        <v>1178</v>
      </c>
      <c r="H586" s="64" t="s">
        <v>98</v>
      </c>
      <c r="I586">
        <v>88</v>
      </c>
      <c r="J586" s="7">
        <v>275092469.74000001</v>
      </c>
      <c r="K586" s="78">
        <v>29656535.010000002</v>
      </c>
    </row>
    <row r="587" spans="1:12" ht="30" x14ac:dyDescent="0.25">
      <c r="A587">
        <v>2022</v>
      </c>
      <c r="B587" s="57">
        <v>44830</v>
      </c>
      <c r="C587" s="57">
        <v>44839</v>
      </c>
      <c r="D587" t="s">
        <v>1179</v>
      </c>
      <c r="E587" t="s">
        <v>17</v>
      </c>
      <c r="F587" t="s">
        <v>963</v>
      </c>
      <c r="G587" s="64" t="s">
        <v>1180</v>
      </c>
      <c r="H587" s="64" t="s">
        <v>752</v>
      </c>
      <c r="I587">
        <v>68</v>
      </c>
      <c r="J587" s="7">
        <v>264207011.03</v>
      </c>
      <c r="K587" s="67">
        <v>29809445.239999998</v>
      </c>
    </row>
    <row r="588" spans="1:12" x14ac:dyDescent="0.25">
      <c r="A588">
        <v>2022</v>
      </c>
      <c r="B588" s="57">
        <v>44818</v>
      </c>
      <c r="C588" s="57">
        <v>44852</v>
      </c>
      <c r="D588" t="s">
        <v>871</v>
      </c>
      <c r="E588" t="s">
        <v>17</v>
      </c>
      <c r="F588" t="s">
        <v>920</v>
      </c>
      <c r="G588" s="64" t="s">
        <v>872</v>
      </c>
      <c r="H588" s="64" t="s">
        <v>249</v>
      </c>
      <c r="I588">
        <v>38</v>
      </c>
      <c r="J588" s="7">
        <v>125323623.31999999</v>
      </c>
      <c r="K588" s="67">
        <v>11195751.470000001</v>
      </c>
    </row>
    <row r="589" spans="1:12" x14ac:dyDescent="0.25">
      <c r="A589">
        <v>2022</v>
      </c>
      <c r="B589" s="57">
        <v>44803</v>
      </c>
      <c r="C589" s="57">
        <v>44859</v>
      </c>
      <c r="D589" t="s">
        <v>1181</v>
      </c>
      <c r="E589" t="s">
        <v>19</v>
      </c>
      <c r="F589" t="s">
        <v>19</v>
      </c>
      <c r="G589" s="64" t="s">
        <v>428</v>
      </c>
      <c r="H589" s="64" t="s">
        <v>415</v>
      </c>
      <c r="I589">
        <v>224</v>
      </c>
      <c r="J589" s="7">
        <v>776170067.98000002</v>
      </c>
      <c r="K589" s="67">
        <v>81818702.359999999</v>
      </c>
    </row>
    <row r="590" spans="1:12" x14ac:dyDescent="0.25">
      <c r="A590">
        <v>2022</v>
      </c>
      <c r="B590" s="57">
        <v>44840</v>
      </c>
      <c r="C590" s="57">
        <v>44859</v>
      </c>
      <c r="D590" t="s">
        <v>1182</v>
      </c>
      <c r="E590" t="s">
        <v>17</v>
      </c>
      <c r="F590" t="s">
        <v>920</v>
      </c>
      <c r="G590" s="64" t="s">
        <v>1176</v>
      </c>
      <c r="H590" s="64" t="s">
        <v>953</v>
      </c>
      <c r="I590">
        <v>1624</v>
      </c>
      <c r="J590" s="7">
        <v>4083784112.4099998</v>
      </c>
      <c r="K590" s="67">
        <v>439470974.12</v>
      </c>
    </row>
    <row r="591" spans="1:12" x14ac:dyDescent="0.25">
      <c r="A591">
        <v>2022</v>
      </c>
      <c r="B591" s="57">
        <v>44837</v>
      </c>
      <c r="C591" s="57">
        <v>44860</v>
      </c>
      <c r="D591" t="s">
        <v>715</v>
      </c>
      <c r="E591" t="s">
        <v>17</v>
      </c>
      <c r="F591" t="s">
        <v>920</v>
      </c>
      <c r="G591" s="64" t="s">
        <v>716</v>
      </c>
      <c r="H591" s="64" t="s">
        <v>198</v>
      </c>
      <c r="I591">
        <v>15</v>
      </c>
      <c r="J591" s="7">
        <v>32551882.719999999</v>
      </c>
      <c r="K591" s="67">
        <v>2707638.94</v>
      </c>
      <c r="L591" t="s">
        <v>88</v>
      </c>
    </row>
    <row r="592" spans="1:12" x14ac:dyDescent="0.25">
      <c r="A592">
        <v>2022</v>
      </c>
      <c r="B592" s="57">
        <v>44825</v>
      </c>
      <c r="C592" s="57">
        <v>44862</v>
      </c>
      <c r="D592" t="s">
        <v>1183</v>
      </c>
      <c r="E592" t="s">
        <v>17</v>
      </c>
      <c r="F592" t="s">
        <v>938</v>
      </c>
      <c r="G592" s="64" t="s">
        <v>1176</v>
      </c>
      <c r="H592" s="64" t="s">
        <v>953</v>
      </c>
      <c r="I592">
        <v>1072</v>
      </c>
      <c r="J592" s="7">
        <v>1927007956.76</v>
      </c>
      <c r="K592" s="67">
        <v>213249703.66999999</v>
      </c>
    </row>
    <row r="593" spans="1:11" x14ac:dyDescent="0.25">
      <c r="A593">
        <v>2022</v>
      </c>
      <c r="B593" s="57">
        <v>44862</v>
      </c>
      <c r="C593" s="57">
        <v>44865</v>
      </c>
      <c r="D593" t="s">
        <v>1184</v>
      </c>
      <c r="E593" t="s">
        <v>17</v>
      </c>
      <c r="F593" t="s">
        <v>920</v>
      </c>
      <c r="G593" s="64" t="s">
        <v>985</v>
      </c>
      <c r="H593" s="64" t="s">
        <v>198</v>
      </c>
      <c r="I593">
        <v>288</v>
      </c>
      <c r="J593" s="7">
        <v>453716568</v>
      </c>
      <c r="K593" s="67">
        <v>46195112.859999999</v>
      </c>
    </row>
    <row r="594" spans="1:11" x14ac:dyDescent="0.25">
      <c r="A594">
        <v>2022</v>
      </c>
      <c r="B594" s="57">
        <v>44838</v>
      </c>
      <c r="C594" s="57">
        <v>44865</v>
      </c>
      <c r="D594" t="s">
        <v>1185</v>
      </c>
      <c r="E594" t="s">
        <v>17</v>
      </c>
      <c r="F594" t="s">
        <v>938</v>
      </c>
      <c r="G594" s="64" t="s">
        <v>921</v>
      </c>
      <c r="H594" s="64" t="s">
        <v>249</v>
      </c>
      <c r="I594">
        <v>520</v>
      </c>
      <c r="J594" s="7">
        <v>105741357.20999999</v>
      </c>
      <c r="K594" s="67">
        <v>7223747.6100000003</v>
      </c>
    </row>
    <row r="595" spans="1:11" x14ac:dyDescent="0.25">
      <c r="A595">
        <v>2022</v>
      </c>
      <c r="B595" s="57">
        <v>44838</v>
      </c>
      <c r="C595" s="57" t="s">
        <v>1186</v>
      </c>
      <c r="D595" t="s">
        <v>1187</v>
      </c>
      <c r="E595" t="s">
        <v>17</v>
      </c>
      <c r="F595" t="s">
        <v>963</v>
      </c>
      <c r="G595" s="64" t="s">
        <v>819</v>
      </c>
      <c r="H595" s="64" t="s">
        <v>249</v>
      </c>
      <c r="I595">
        <v>224</v>
      </c>
      <c r="J595" s="7">
        <v>318497914.75999999</v>
      </c>
      <c r="K595" s="67">
        <v>35042762.530000001</v>
      </c>
    </row>
    <row r="596" spans="1:11" x14ac:dyDescent="0.25">
      <c r="A596">
        <v>2022</v>
      </c>
      <c r="B596" s="57">
        <v>44819</v>
      </c>
      <c r="C596" s="57">
        <v>44872</v>
      </c>
      <c r="D596" t="s">
        <v>1188</v>
      </c>
      <c r="E596" t="s">
        <v>17</v>
      </c>
      <c r="F596" t="s">
        <v>920</v>
      </c>
      <c r="G596" s="64" t="s">
        <v>502</v>
      </c>
      <c r="H596" s="64" t="s">
        <v>883</v>
      </c>
      <c r="I596">
        <v>20</v>
      </c>
      <c r="J596" s="7">
        <v>82809100.700000003</v>
      </c>
      <c r="K596" s="67">
        <v>7564900.21</v>
      </c>
    </row>
    <row r="597" spans="1:11" x14ac:dyDescent="0.25">
      <c r="A597">
        <v>2022</v>
      </c>
      <c r="B597" s="57">
        <v>44838</v>
      </c>
      <c r="C597" s="57">
        <v>44872</v>
      </c>
      <c r="D597" t="s">
        <v>1189</v>
      </c>
      <c r="E597" t="s">
        <v>17</v>
      </c>
      <c r="F597" t="s">
        <v>920</v>
      </c>
      <c r="G597" s="64" t="s">
        <v>502</v>
      </c>
      <c r="H597" s="64" t="s">
        <v>883</v>
      </c>
      <c r="I597">
        <v>20</v>
      </c>
      <c r="J597" s="7">
        <v>82809100.700000003</v>
      </c>
      <c r="K597" s="67">
        <v>7564900.21</v>
      </c>
    </row>
    <row r="598" spans="1:11" x14ac:dyDescent="0.25">
      <c r="A598">
        <v>2022</v>
      </c>
      <c r="B598" s="57">
        <v>44874</v>
      </c>
      <c r="C598" s="57">
        <v>44879</v>
      </c>
      <c r="D598" t="s">
        <v>715</v>
      </c>
      <c r="E598" t="s">
        <v>17</v>
      </c>
      <c r="F598" t="s">
        <v>920</v>
      </c>
      <c r="G598" s="64" t="s">
        <v>716</v>
      </c>
      <c r="H598" s="64" t="s">
        <v>198</v>
      </c>
      <c r="I598">
        <v>15</v>
      </c>
      <c r="J598" s="7">
        <v>49503691</v>
      </c>
      <c r="K598" s="67">
        <v>4737388.4800000004</v>
      </c>
    </row>
    <row r="599" spans="1:11" x14ac:dyDescent="0.25">
      <c r="A599">
        <v>2022</v>
      </c>
      <c r="B599" s="57">
        <v>44865</v>
      </c>
      <c r="C599" s="57">
        <v>44889</v>
      </c>
      <c r="D599" t="s">
        <v>1190</v>
      </c>
      <c r="E599" t="s">
        <v>17</v>
      </c>
      <c r="F599" t="s">
        <v>920</v>
      </c>
      <c r="G599" s="64" t="s">
        <v>1191</v>
      </c>
      <c r="H599" s="64" t="s">
        <v>976</v>
      </c>
      <c r="I599">
        <v>48</v>
      </c>
      <c r="J599" s="7">
        <v>1225965010.55</v>
      </c>
      <c r="K599" s="67">
        <v>87087692.439999998</v>
      </c>
    </row>
    <row r="600" spans="1:11" x14ac:dyDescent="0.25">
      <c r="A600">
        <v>2022</v>
      </c>
      <c r="B600" s="57">
        <v>44879</v>
      </c>
      <c r="C600" s="57">
        <v>44888</v>
      </c>
      <c r="D600" t="s">
        <v>1192</v>
      </c>
      <c r="E600" t="s">
        <v>17</v>
      </c>
      <c r="F600" t="s">
        <v>938</v>
      </c>
      <c r="G600" s="64" t="s">
        <v>40</v>
      </c>
      <c r="H600" s="64" t="s">
        <v>1076</v>
      </c>
      <c r="I600">
        <v>472</v>
      </c>
      <c r="J600" s="7">
        <v>1451107788.55</v>
      </c>
      <c r="K600" s="67">
        <v>159942916.74000001</v>
      </c>
    </row>
    <row r="601" spans="1:11" x14ac:dyDescent="0.25">
      <c r="A601">
        <v>2022</v>
      </c>
      <c r="B601" s="57">
        <v>44872</v>
      </c>
      <c r="C601" s="57">
        <v>44893</v>
      </c>
      <c r="D601" t="s">
        <v>1193</v>
      </c>
      <c r="E601" t="s">
        <v>17</v>
      </c>
      <c r="F601" t="s">
        <v>920</v>
      </c>
      <c r="G601" s="64" t="s">
        <v>1194</v>
      </c>
      <c r="H601" s="64" t="s">
        <v>1195</v>
      </c>
      <c r="I601">
        <v>240</v>
      </c>
      <c r="J601" s="7">
        <v>808951931.44000006</v>
      </c>
      <c r="K601" s="67">
        <v>54473459.200000003</v>
      </c>
    </row>
    <row r="602" spans="1:11" x14ac:dyDescent="0.25">
      <c r="A602">
        <v>2022</v>
      </c>
      <c r="B602" s="57">
        <v>44873</v>
      </c>
      <c r="C602" s="57">
        <v>44895</v>
      </c>
      <c r="D602" t="s">
        <v>1196</v>
      </c>
      <c r="E602" t="s">
        <v>17</v>
      </c>
      <c r="F602" t="s">
        <v>920</v>
      </c>
      <c r="G602" s="64" t="s">
        <v>850</v>
      </c>
      <c r="H602" s="64" t="s">
        <v>1195</v>
      </c>
      <c r="I602">
        <v>240</v>
      </c>
      <c r="J602" s="7">
        <v>845317865.89999998</v>
      </c>
      <c r="K602" s="67">
        <v>55107119.210000001</v>
      </c>
    </row>
    <row r="603" spans="1:11" x14ac:dyDescent="0.25">
      <c r="A603">
        <v>2022</v>
      </c>
      <c r="B603" s="57">
        <v>44798</v>
      </c>
      <c r="C603" s="57">
        <v>44895</v>
      </c>
      <c r="D603" t="s">
        <v>1197</v>
      </c>
      <c r="E603" t="s">
        <v>17</v>
      </c>
      <c r="F603" t="s">
        <v>920</v>
      </c>
      <c r="G603" s="64" t="s">
        <v>1134</v>
      </c>
      <c r="H603" s="64" t="s">
        <v>890</v>
      </c>
      <c r="I603">
        <v>17</v>
      </c>
      <c r="J603" s="7">
        <v>47575452.75</v>
      </c>
      <c r="K603" s="67">
        <v>4703454.29</v>
      </c>
    </row>
    <row r="604" spans="1:11" x14ac:dyDescent="0.25">
      <c r="A604">
        <v>2022</v>
      </c>
      <c r="B604" s="57">
        <v>44470</v>
      </c>
      <c r="C604" s="57">
        <v>44897</v>
      </c>
      <c r="D604" t="s">
        <v>461</v>
      </c>
      <c r="E604" t="s">
        <v>18</v>
      </c>
      <c r="F604" t="s">
        <v>147</v>
      </c>
      <c r="G604" s="64" t="s">
        <v>41</v>
      </c>
      <c r="H604" s="64" t="s">
        <v>462</v>
      </c>
      <c r="I604">
        <v>2185</v>
      </c>
      <c r="J604" s="7">
        <v>5565536718.25</v>
      </c>
      <c r="K604" s="67">
        <v>395127162.16000003</v>
      </c>
    </row>
    <row r="605" spans="1:11" x14ac:dyDescent="0.25">
      <c r="A605">
        <v>2022</v>
      </c>
      <c r="B605" s="57">
        <v>44776</v>
      </c>
      <c r="C605" s="57">
        <v>44901</v>
      </c>
      <c r="D605" t="s">
        <v>1198</v>
      </c>
      <c r="E605" t="s">
        <v>19</v>
      </c>
      <c r="F605" t="s">
        <v>19</v>
      </c>
      <c r="G605" s="64" t="s">
        <v>428</v>
      </c>
      <c r="H605" s="64" t="s">
        <v>890</v>
      </c>
      <c r="I605">
        <v>362</v>
      </c>
      <c r="J605" s="7">
        <v>844537412.88999999</v>
      </c>
      <c r="K605" s="67">
        <v>92044668.489999995</v>
      </c>
    </row>
    <row r="606" spans="1:11" x14ac:dyDescent="0.25">
      <c r="A606">
        <v>2022</v>
      </c>
      <c r="B606" s="57">
        <v>44901</v>
      </c>
      <c r="C606" s="57">
        <v>44902</v>
      </c>
      <c r="D606" t="s">
        <v>1199</v>
      </c>
      <c r="E606" t="s">
        <v>17</v>
      </c>
      <c r="F606" t="s">
        <v>920</v>
      </c>
      <c r="G606" s="64" t="s">
        <v>964</v>
      </c>
      <c r="H606" s="64" t="s">
        <v>953</v>
      </c>
      <c r="I606">
        <v>328</v>
      </c>
      <c r="J606" s="7">
        <v>882731812.59000003</v>
      </c>
      <c r="K606" s="67">
        <v>102836694.73</v>
      </c>
    </row>
    <row r="607" spans="1:11" x14ac:dyDescent="0.25">
      <c r="A607">
        <v>2022</v>
      </c>
      <c r="B607" s="57">
        <v>44867</v>
      </c>
      <c r="C607" s="57">
        <v>44907</v>
      </c>
      <c r="D607" t="s">
        <v>1200</v>
      </c>
      <c r="E607" t="s">
        <v>17</v>
      </c>
      <c r="F607" t="s">
        <v>920</v>
      </c>
      <c r="G607" t="s">
        <v>1201</v>
      </c>
      <c r="H607" t="s">
        <v>1030</v>
      </c>
      <c r="I607">
        <v>25</v>
      </c>
      <c r="J607" s="7">
        <v>90434615.069999993</v>
      </c>
      <c r="K607" s="67">
        <v>8500389.3800000008</v>
      </c>
    </row>
    <row r="608" spans="1:11" x14ac:dyDescent="0.25">
      <c r="A608">
        <v>2022</v>
      </c>
      <c r="B608" s="57">
        <v>44903</v>
      </c>
      <c r="C608" s="57">
        <v>44907</v>
      </c>
      <c r="D608" t="s">
        <v>1202</v>
      </c>
      <c r="E608" t="s">
        <v>17</v>
      </c>
      <c r="F608" t="s">
        <v>920</v>
      </c>
      <c r="G608" t="s">
        <v>1203</v>
      </c>
      <c r="H608" t="s">
        <v>249</v>
      </c>
      <c r="I608">
        <v>48</v>
      </c>
      <c r="J608" s="7">
        <v>52347163.030000001</v>
      </c>
      <c r="K608" s="42">
        <v>5344548.63</v>
      </c>
    </row>
    <row r="609" spans="1:12" x14ac:dyDescent="0.25">
      <c r="A609">
        <v>2022</v>
      </c>
      <c r="B609" s="57">
        <v>44876</v>
      </c>
      <c r="C609" s="57">
        <v>44910</v>
      </c>
      <c r="D609" t="s">
        <v>1204</v>
      </c>
      <c r="E609" t="s">
        <v>21</v>
      </c>
      <c r="F609" t="s">
        <v>21</v>
      </c>
      <c r="G609" t="s">
        <v>426</v>
      </c>
      <c r="H609" t="s">
        <v>198</v>
      </c>
      <c r="I609">
        <v>72</v>
      </c>
      <c r="J609" s="7">
        <v>296705512.00999999</v>
      </c>
      <c r="K609" s="42">
        <v>21103897.649999999</v>
      </c>
      <c r="L609" t="s">
        <v>88</v>
      </c>
    </row>
    <row r="610" spans="1:12" x14ac:dyDescent="0.25">
      <c r="A610">
        <v>2022</v>
      </c>
      <c r="B610" s="57">
        <v>44903</v>
      </c>
      <c r="C610" s="57">
        <v>44911</v>
      </c>
      <c r="D610" t="s">
        <v>1205</v>
      </c>
      <c r="E610" t="s">
        <v>17</v>
      </c>
      <c r="F610" t="s">
        <v>963</v>
      </c>
      <c r="G610" t="s">
        <v>1206</v>
      </c>
      <c r="H610" t="s">
        <v>608</v>
      </c>
      <c r="I610">
        <v>2920</v>
      </c>
      <c r="J610" s="7">
        <v>8312447150</v>
      </c>
      <c r="K610" s="42">
        <v>795350112</v>
      </c>
    </row>
    <row r="611" spans="1:12" x14ac:dyDescent="0.25">
      <c r="A611">
        <v>2022</v>
      </c>
      <c r="B611" s="57">
        <v>44592</v>
      </c>
      <c r="C611" s="57">
        <v>44916</v>
      </c>
      <c r="D611" t="s">
        <v>1207</v>
      </c>
      <c r="E611" t="s">
        <v>17</v>
      </c>
      <c r="F611" t="s">
        <v>920</v>
      </c>
      <c r="G611" t="s">
        <v>1208</v>
      </c>
      <c r="H611" t="s">
        <v>198</v>
      </c>
      <c r="I611">
        <v>704</v>
      </c>
      <c r="J611" s="7">
        <v>1727749455.0599999</v>
      </c>
      <c r="K611" s="67">
        <v>162643772.93000001</v>
      </c>
    </row>
    <row r="612" spans="1:12" ht="33.75" customHeight="1" x14ac:dyDescent="0.25">
      <c r="A612">
        <v>2023</v>
      </c>
      <c r="B612" s="84">
        <v>44925</v>
      </c>
      <c r="C612" s="84">
        <v>44930</v>
      </c>
      <c r="D612" t="s">
        <v>1209</v>
      </c>
      <c r="E612" t="s">
        <v>17</v>
      </c>
      <c r="F612" t="s">
        <v>920</v>
      </c>
      <c r="G612" t="s">
        <v>1210</v>
      </c>
      <c r="H612" t="s">
        <v>198</v>
      </c>
      <c r="I612">
        <v>224</v>
      </c>
      <c r="J612">
        <v>537936528.13999999</v>
      </c>
      <c r="K612">
        <v>56508293.630000003</v>
      </c>
    </row>
    <row r="613" spans="1:12" x14ac:dyDescent="0.25">
      <c r="A613">
        <v>2023</v>
      </c>
      <c r="B613" s="84">
        <v>44926</v>
      </c>
      <c r="C613" s="84">
        <v>44931</v>
      </c>
      <c r="D613" t="s">
        <v>1211</v>
      </c>
      <c r="E613" t="s">
        <v>17</v>
      </c>
      <c r="F613" t="s">
        <v>963</v>
      </c>
      <c r="G613" t="s">
        <v>666</v>
      </c>
      <c r="H613" t="s">
        <v>883</v>
      </c>
      <c r="I613">
        <v>18</v>
      </c>
      <c r="J613">
        <v>43009635.380000003</v>
      </c>
      <c r="K613">
        <v>4428723.3099999996</v>
      </c>
    </row>
    <row r="614" spans="1:12" x14ac:dyDescent="0.25">
      <c r="A614">
        <v>2023</v>
      </c>
      <c r="B614" s="84">
        <v>44927</v>
      </c>
      <c r="C614" s="84">
        <v>44932</v>
      </c>
      <c r="D614" t="s">
        <v>811</v>
      </c>
      <c r="E614" t="s">
        <v>17</v>
      </c>
      <c r="F614" t="s">
        <v>920</v>
      </c>
      <c r="G614" t="s">
        <v>43</v>
      </c>
      <c r="H614" t="s">
        <v>198</v>
      </c>
      <c r="J614">
        <v>2483748181.6100001</v>
      </c>
      <c r="K614">
        <v>287410981.13</v>
      </c>
    </row>
    <row r="615" spans="1:12" x14ac:dyDescent="0.25">
      <c r="A615">
        <v>2023</v>
      </c>
      <c r="B615" s="84">
        <v>44928</v>
      </c>
      <c r="C615" s="84">
        <v>44933</v>
      </c>
      <c r="D615" t="s">
        <v>1212</v>
      </c>
      <c r="E615" t="s">
        <v>17</v>
      </c>
      <c r="F615" t="s">
        <v>920</v>
      </c>
      <c r="G615" t="s">
        <v>1213</v>
      </c>
      <c r="H615" t="s">
        <v>752</v>
      </c>
      <c r="I615">
        <v>1696</v>
      </c>
      <c r="J615">
        <v>6139776794.0600004</v>
      </c>
      <c r="K615">
        <v>431995170.62</v>
      </c>
    </row>
    <row r="616" spans="1:12" x14ac:dyDescent="0.25">
      <c r="A616">
        <v>2023</v>
      </c>
      <c r="B616" s="84">
        <v>44929</v>
      </c>
      <c r="C616" s="84">
        <v>44934</v>
      </c>
      <c r="D616" t="s">
        <v>1214</v>
      </c>
      <c r="E616" t="s">
        <v>17</v>
      </c>
      <c r="F616" t="s">
        <v>920</v>
      </c>
      <c r="G616" t="s">
        <v>1176</v>
      </c>
      <c r="H616" t="s">
        <v>953</v>
      </c>
      <c r="I616">
        <v>544</v>
      </c>
      <c r="J616">
        <v>1854659578.96</v>
      </c>
      <c r="K616">
        <v>183910814.94999999</v>
      </c>
    </row>
    <row r="617" spans="1:12" x14ac:dyDescent="0.25">
      <c r="A617">
        <v>2023</v>
      </c>
      <c r="B617" s="84">
        <v>44930</v>
      </c>
      <c r="C617" s="84">
        <v>44935</v>
      </c>
      <c r="D617" t="s">
        <v>1215</v>
      </c>
      <c r="E617" t="s">
        <v>17</v>
      </c>
      <c r="F617" t="s">
        <v>963</v>
      </c>
      <c r="G617" t="s">
        <v>1216</v>
      </c>
      <c r="H617" t="s">
        <v>976</v>
      </c>
      <c r="I617">
        <v>2232</v>
      </c>
      <c r="J617">
        <v>7192732109.3699999</v>
      </c>
      <c r="K617">
        <v>516675723.70999998</v>
      </c>
    </row>
    <row r="618" spans="1:12" x14ac:dyDescent="0.25">
      <c r="A618">
        <v>2023</v>
      </c>
      <c r="B618" s="84">
        <v>44931</v>
      </c>
      <c r="C618" s="84">
        <v>44936</v>
      </c>
      <c r="D618" t="s">
        <v>1158</v>
      </c>
      <c r="E618" t="s">
        <v>17</v>
      </c>
      <c r="F618" t="s">
        <v>963</v>
      </c>
      <c r="G618" t="s">
        <v>641</v>
      </c>
      <c r="H618" t="s">
        <v>883</v>
      </c>
      <c r="I618">
        <v>416</v>
      </c>
      <c r="J618">
        <v>1344251937.51</v>
      </c>
      <c r="K618">
        <v>102198276.8</v>
      </c>
    </row>
    <row r="619" spans="1:12" x14ac:dyDescent="0.25">
      <c r="A619">
        <v>2023</v>
      </c>
      <c r="B619" s="84">
        <v>44932</v>
      </c>
      <c r="C619" s="84">
        <v>44937</v>
      </c>
      <c r="D619" t="s">
        <v>1217</v>
      </c>
      <c r="E619" t="s">
        <v>17</v>
      </c>
      <c r="F619" t="s">
        <v>938</v>
      </c>
      <c r="G619" t="s">
        <v>776</v>
      </c>
      <c r="H619" t="s">
        <v>1159</v>
      </c>
      <c r="I619">
        <v>20</v>
      </c>
      <c r="J619">
        <v>72625111.790000007</v>
      </c>
      <c r="K619">
        <v>7838312.2999999998</v>
      </c>
    </row>
    <row r="620" spans="1:12" x14ac:dyDescent="0.25">
      <c r="A620">
        <v>2023</v>
      </c>
      <c r="B620" s="84">
        <v>44933</v>
      </c>
      <c r="C620" s="84">
        <v>44938</v>
      </c>
      <c r="D620" t="s">
        <v>1218</v>
      </c>
      <c r="E620" t="s">
        <v>17</v>
      </c>
      <c r="F620" t="s">
        <v>920</v>
      </c>
      <c r="G620" t="s">
        <v>691</v>
      </c>
      <c r="H620" t="s">
        <v>1030</v>
      </c>
      <c r="I620">
        <v>20</v>
      </c>
      <c r="J620">
        <v>62485876.549999997</v>
      </c>
      <c r="K620">
        <v>5774666.2999999998</v>
      </c>
    </row>
    <row r="621" spans="1:12" x14ac:dyDescent="0.25">
      <c r="A621">
        <v>2023</v>
      </c>
      <c r="B621" s="84">
        <v>44934</v>
      </c>
      <c r="C621" s="84">
        <v>44939</v>
      </c>
      <c r="D621" t="s">
        <v>1219</v>
      </c>
      <c r="E621" t="s">
        <v>17</v>
      </c>
      <c r="F621" t="s">
        <v>920</v>
      </c>
      <c r="G621" t="s">
        <v>1220</v>
      </c>
      <c r="H621" t="s">
        <v>1221</v>
      </c>
      <c r="I621" t="s">
        <v>1222</v>
      </c>
      <c r="J621">
        <v>423353269.00999999</v>
      </c>
      <c r="K621">
        <v>42560659.210000001</v>
      </c>
    </row>
    <row r="622" spans="1:12" x14ac:dyDescent="0.25">
      <c r="A622">
        <v>2023</v>
      </c>
      <c r="B622" s="84">
        <v>44935</v>
      </c>
      <c r="C622" s="84">
        <v>44940</v>
      </c>
      <c r="D622" t="s">
        <v>413</v>
      </c>
      <c r="E622" t="s">
        <v>17</v>
      </c>
      <c r="F622" t="s">
        <v>920</v>
      </c>
      <c r="G622" t="s">
        <v>414</v>
      </c>
      <c r="H622" t="s">
        <v>890</v>
      </c>
      <c r="I622">
        <v>196</v>
      </c>
      <c r="J622">
        <v>659941119.16999996</v>
      </c>
      <c r="K622">
        <v>68835476.939999998</v>
      </c>
    </row>
    <row r="623" spans="1:12" x14ac:dyDescent="0.25">
      <c r="A623">
        <v>2023</v>
      </c>
      <c r="B623" s="84">
        <v>44936</v>
      </c>
      <c r="C623" s="84">
        <v>44941</v>
      </c>
      <c r="D623" t="s">
        <v>651</v>
      </c>
      <c r="E623" t="s">
        <v>17</v>
      </c>
      <c r="F623" t="s">
        <v>938</v>
      </c>
      <c r="G623" t="s">
        <v>652</v>
      </c>
      <c r="H623" t="s">
        <v>883</v>
      </c>
      <c r="I623">
        <v>64</v>
      </c>
      <c r="J623">
        <v>211680298.27000001</v>
      </c>
      <c r="K623">
        <v>21570187.690000001</v>
      </c>
    </row>
    <row r="624" spans="1:12" x14ac:dyDescent="0.25">
      <c r="A624">
        <v>2023</v>
      </c>
      <c r="B624" s="84">
        <v>44937</v>
      </c>
      <c r="C624" s="84">
        <v>44942</v>
      </c>
      <c r="D624" t="s">
        <v>1223</v>
      </c>
      <c r="E624" t="s">
        <v>17</v>
      </c>
      <c r="F624" t="s">
        <v>920</v>
      </c>
      <c r="G624" t="s">
        <v>1224</v>
      </c>
      <c r="H624" t="s">
        <v>965</v>
      </c>
      <c r="I624">
        <v>1144</v>
      </c>
      <c r="J624">
        <v>2758102949.2199998</v>
      </c>
      <c r="K624">
        <v>293835820.92000002</v>
      </c>
    </row>
    <row r="625" spans="1:12" x14ac:dyDescent="0.25">
      <c r="A625">
        <v>2023</v>
      </c>
      <c r="B625" s="84">
        <v>44938</v>
      </c>
      <c r="C625" s="84">
        <v>44943</v>
      </c>
      <c r="D625" t="s">
        <v>1225</v>
      </c>
      <c r="E625" t="s">
        <v>10</v>
      </c>
      <c r="F625" t="s">
        <v>10</v>
      </c>
      <c r="G625" t="s">
        <v>648</v>
      </c>
      <c r="H625" t="s">
        <v>198</v>
      </c>
      <c r="I625">
        <v>32</v>
      </c>
      <c r="J625">
        <v>86843661.849999994</v>
      </c>
      <c r="K625">
        <v>7111317.9299999997</v>
      </c>
    </row>
    <row r="626" spans="1:12" x14ac:dyDescent="0.25">
      <c r="A626">
        <v>2023</v>
      </c>
      <c r="B626" s="84">
        <v>44939</v>
      </c>
      <c r="C626" s="84">
        <v>44944</v>
      </c>
      <c r="D626" t="s">
        <v>1226</v>
      </c>
      <c r="E626" t="s">
        <v>19</v>
      </c>
      <c r="F626" t="s">
        <v>19</v>
      </c>
      <c r="G626" t="s">
        <v>709</v>
      </c>
      <c r="H626" t="s">
        <v>752</v>
      </c>
      <c r="I626">
        <v>72</v>
      </c>
      <c r="J626">
        <v>202625760.22</v>
      </c>
      <c r="K626">
        <v>20173580.82</v>
      </c>
    </row>
    <row r="627" spans="1:12" x14ac:dyDescent="0.25">
      <c r="A627">
        <v>2023</v>
      </c>
      <c r="B627" s="84">
        <v>44940</v>
      </c>
      <c r="C627" s="84">
        <v>44945</v>
      </c>
      <c r="D627" t="s">
        <v>832</v>
      </c>
      <c r="E627" t="s">
        <v>17</v>
      </c>
      <c r="F627" t="s">
        <v>938</v>
      </c>
      <c r="G627" t="s">
        <v>833</v>
      </c>
      <c r="H627" t="s">
        <v>249</v>
      </c>
      <c r="I627">
        <v>288</v>
      </c>
      <c r="J627">
        <v>876302660.61000001</v>
      </c>
      <c r="K627">
        <v>95445876.659999996</v>
      </c>
      <c r="L627" t="s">
        <v>1109</v>
      </c>
    </row>
    <row r="628" spans="1:12" x14ac:dyDescent="0.25">
      <c r="A628">
        <v>2023</v>
      </c>
      <c r="B628" s="84">
        <v>44941</v>
      </c>
      <c r="C628" s="84">
        <v>44946</v>
      </c>
      <c r="D628" t="s">
        <v>1227</v>
      </c>
      <c r="E628" t="s">
        <v>17</v>
      </c>
      <c r="F628" t="s">
        <v>920</v>
      </c>
      <c r="G628" t="s">
        <v>1191</v>
      </c>
      <c r="H628" t="s">
        <v>976</v>
      </c>
      <c r="I628">
        <v>384</v>
      </c>
      <c r="J628">
        <v>1343635433.8299999</v>
      </c>
      <c r="K628">
        <v>96825641.549999997</v>
      </c>
    </row>
    <row r="629" spans="1:12" x14ac:dyDescent="0.25">
      <c r="A629">
        <v>2023</v>
      </c>
      <c r="B629" s="84">
        <v>44942</v>
      </c>
      <c r="C629" s="84">
        <v>44947</v>
      </c>
      <c r="D629" t="s">
        <v>1228</v>
      </c>
      <c r="E629" t="s">
        <v>17</v>
      </c>
      <c r="F629" t="s">
        <v>920</v>
      </c>
      <c r="G629" t="s">
        <v>1229</v>
      </c>
      <c r="H629" t="s">
        <v>976</v>
      </c>
      <c r="I629">
        <v>976</v>
      </c>
      <c r="J629">
        <v>1910795875.6400001</v>
      </c>
      <c r="K629">
        <v>209219687.78</v>
      </c>
    </row>
    <row r="630" spans="1:12" x14ac:dyDescent="0.25">
      <c r="A630">
        <v>2023</v>
      </c>
      <c r="B630" s="84">
        <v>44943</v>
      </c>
      <c r="C630" s="84">
        <v>44948</v>
      </c>
      <c r="D630" t="s">
        <v>1230</v>
      </c>
      <c r="E630" t="s">
        <v>18</v>
      </c>
      <c r="F630" t="s">
        <v>947</v>
      </c>
      <c r="G630" t="s">
        <v>1231</v>
      </c>
      <c r="H630" t="s">
        <v>249</v>
      </c>
      <c r="I630">
        <v>64</v>
      </c>
      <c r="J630">
        <v>118605105.29000001</v>
      </c>
      <c r="K630">
        <v>12885018.619999999</v>
      </c>
    </row>
    <row r="631" spans="1:12" x14ac:dyDescent="0.25">
      <c r="A631">
        <v>2023</v>
      </c>
      <c r="B631" s="84">
        <v>44944</v>
      </c>
      <c r="C631" s="84">
        <v>44949</v>
      </c>
      <c r="D631" t="s">
        <v>1232</v>
      </c>
      <c r="E631" t="s">
        <v>21</v>
      </c>
      <c r="F631" t="s">
        <v>21</v>
      </c>
      <c r="G631" t="s">
        <v>1233</v>
      </c>
      <c r="H631" t="s">
        <v>883</v>
      </c>
      <c r="I631">
        <v>128</v>
      </c>
      <c r="J631">
        <v>408312048.11000001</v>
      </c>
      <c r="K631">
        <v>27442696.649999999</v>
      </c>
    </row>
    <row r="632" spans="1:12" x14ac:dyDescent="0.25">
      <c r="A632">
        <v>2023</v>
      </c>
      <c r="B632" s="84">
        <v>44945</v>
      </c>
      <c r="C632" s="84">
        <v>44950</v>
      </c>
      <c r="D632" t="s">
        <v>1063</v>
      </c>
      <c r="E632" t="s">
        <v>11</v>
      </c>
      <c r="F632" t="s">
        <v>1064</v>
      </c>
      <c r="G632" t="s">
        <v>1065</v>
      </c>
      <c r="H632" t="s">
        <v>198</v>
      </c>
      <c r="I632">
        <v>90</v>
      </c>
      <c r="J632">
        <v>308036282.58999997</v>
      </c>
      <c r="K632">
        <v>37266224.689999998</v>
      </c>
    </row>
    <row r="633" spans="1:12" x14ac:dyDescent="0.25">
      <c r="A633">
        <v>2023</v>
      </c>
      <c r="B633" s="84">
        <v>44946</v>
      </c>
      <c r="C633" s="84">
        <v>44951</v>
      </c>
      <c r="D633" t="s">
        <v>1234</v>
      </c>
      <c r="E633" t="s">
        <v>17</v>
      </c>
      <c r="F633" t="s">
        <v>920</v>
      </c>
      <c r="G633" t="s">
        <v>699</v>
      </c>
      <c r="H633" t="s">
        <v>180</v>
      </c>
      <c r="I633">
        <v>224</v>
      </c>
      <c r="J633">
        <v>847970008.86000001</v>
      </c>
      <c r="K633">
        <v>55522579.280000001</v>
      </c>
    </row>
    <row r="634" spans="1:12" x14ac:dyDescent="0.25">
      <c r="A634">
        <v>2023</v>
      </c>
      <c r="B634" s="84">
        <v>44947</v>
      </c>
      <c r="C634" s="84">
        <v>44952</v>
      </c>
      <c r="D634" t="s">
        <v>1235</v>
      </c>
      <c r="E634" t="s">
        <v>17</v>
      </c>
      <c r="F634" t="s">
        <v>938</v>
      </c>
      <c r="G634" t="s">
        <v>1236</v>
      </c>
      <c r="H634" t="s">
        <v>883</v>
      </c>
      <c r="I634">
        <v>144</v>
      </c>
      <c r="J634">
        <v>539160146.37</v>
      </c>
      <c r="K634">
        <v>63211712.350000001</v>
      </c>
    </row>
    <row r="635" spans="1:12" x14ac:dyDescent="0.25">
      <c r="A635">
        <v>2023</v>
      </c>
      <c r="B635" s="84">
        <v>44948</v>
      </c>
      <c r="C635" s="84">
        <v>44953</v>
      </c>
      <c r="D635" t="s">
        <v>1237</v>
      </c>
      <c r="E635" t="s">
        <v>17</v>
      </c>
      <c r="F635" t="s">
        <v>938</v>
      </c>
      <c r="G635" t="s">
        <v>1238</v>
      </c>
      <c r="H635" t="s">
        <v>1221</v>
      </c>
      <c r="I635">
        <v>80</v>
      </c>
      <c r="J635">
        <v>48151193.75</v>
      </c>
      <c r="K635">
        <v>4774852.16</v>
      </c>
    </row>
    <row r="636" spans="1:12" x14ac:dyDescent="0.25">
      <c r="A636">
        <v>2023</v>
      </c>
      <c r="B636" s="84">
        <v>44949</v>
      </c>
      <c r="C636" s="84">
        <v>44954</v>
      </c>
      <c r="D636" t="s">
        <v>1239</v>
      </c>
      <c r="E636" t="s">
        <v>21</v>
      </c>
      <c r="F636" t="s">
        <v>21</v>
      </c>
      <c r="G636" t="s">
        <v>1240</v>
      </c>
      <c r="H636" t="s">
        <v>1221</v>
      </c>
      <c r="I636">
        <v>28</v>
      </c>
      <c r="J636">
        <v>11087342.439999999</v>
      </c>
      <c r="K636">
        <v>102320031.20999999</v>
      </c>
    </row>
    <row r="637" spans="1:12" x14ac:dyDescent="0.25">
      <c r="A637">
        <v>2023</v>
      </c>
      <c r="B637" s="84">
        <v>44950</v>
      </c>
      <c r="C637" s="84">
        <v>44955</v>
      </c>
      <c r="D637" t="s">
        <v>1241</v>
      </c>
      <c r="E637" t="s">
        <v>30</v>
      </c>
      <c r="F637" t="s">
        <v>30</v>
      </c>
      <c r="G637" t="s">
        <v>1242</v>
      </c>
      <c r="H637" t="s">
        <v>1135</v>
      </c>
      <c r="I637">
        <v>288</v>
      </c>
      <c r="J637">
        <v>831260521.85000002</v>
      </c>
      <c r="K637">
        <v>88100334.010000005</v>
      </c>
    </row>
    <row r="638" spans="1:12" x14ac:dyDescent="0.25">
      <c r="A638">
        <v>2023</v>
      </c>
      <c r="B638" s="84">
        <v>44951</v>
      </c>
      <c r="C638" s="84">
        <v>44956</v>
      </c>
      <c r="D638" t="s">
        <v>1243</v>
      </c>
      <c r="E638" t="s">
        <v>1244</v>
      </c>
      <c r="F638" t="s">
        <v>1245</v>
      </c>
      <c r="G638" t="s">
        <v>1246</v>
      </c>
      <c r="H638" t="s">
        <v>180</v>
      </c>
      <c r="I638">
        <v>256</v>
      </c>
      <c r="J638">
        <v>556002038.72000003</v>
      </c>
      <c r="K638">
        <v>61317661.9155</v>
      </c>
    </row>
    <row r="639" spans="1:12" x14ac:dyDescent="0.25">
      <c r="A639">
        <v>2023</v>
      </c>
      <c r="B639" s="84">
        <v>44952</v>
      </c>
      <c r="C639" s="84">
        <v>44957</v>
      </c>
      <c r="D639" t="s">
        <v>1247</v>
      </c>
      <c r="E639" t="s">
        <v>17</v>
      </c>
      <c r="F639" t="s">
        <v>963</v>
      </c>
      <c r="G639" t="s">
        <v>1248</v>
      </c>
      <c r="H639" t="s">
        <v>180</v>
      </c>
      <c r="I639">
        <v>80</v>
      </c>
      <c r="J639">
        <v>248499702.94999999</v>
      </c>
      <c r="K639">
        <v>25266796.339199997</v>
      </c>
    </row>
    <row r="640" spans="1:12" x14ac:dyDescent="0.25">
      <c r="A640">
        <v>2023</v>
      </c>
      <c r="B640" s="84">
        <v>44953</v>
      </c>
      <c r="C640" s="84">
        <v>44958</v>
      </c>
      <c r="D640" t="s">
        <v>1249</v>
      </c>
      <c r="E640" t="s">
        <v>17</v>
      </c>
      <c r="F640" t="s">
        <v>259</v>
      </c>
      <c r="G640" t="s">
        <v>1250</v>
      </c>
      <c r="H640" t="s">
        <v>976</v>
      </c>
      <c r="I640">
        <v>56</v>
      </c>
      <c r="J640">
        <v>197755789.77000001</v>
      </c>
      <c r="K640">
        <v>14315939.789999999</v>
      </c>
    </row>
    <row r="641" spans="1:11" x14ac:dyDescent="0.25">
      <c r="A641">
        <v>2023</v>
      </c>
      <c r="B641" s="84">
        <v>44954</v>
      </c>
      <c r="C641" s="84">
        <v>44959</v>
      </c>
      <c r="D641" t="s">
        <v>1251</v>
      </c>
      <c r="E641" t="s">
        <v>19</v>
      </c>
      <c r="F641" t="s">
        <v>19</v>
      </c>
      <c r="G641" t="s">
        <v>1252</v>
      </c>
      <c r="H641" t="s">
        <v>883</v>
      </c>
      <c r="I641">
        <v>160</v>
      </c>
      <c r="J641">
        <v>729770541.07000005</v>
      </c>
      <c r="K641">
        <v>49838026.295200005</v>
      </c>
    </row>
    <row r="642" spans="1:11" x14ac:dyDescent="0.25">
      <c r="A642">
        <v>2023</v>
      </c>
      <c r="B642" s="84">
        <v>44955</v>
      </c>
      <c r="C642" s="84">
        <v>44960</v>
      </c>
      <c r="D642" t="s">
        <v>1133</v>
      </c>
      <c r="E642" t="s">
        <v>17</v>
      </c>
      <c r="F642" t="s">
        <v>963</v>
      </c>
      <c r="G642" t="s">
        <v>1253</v>
      </c>
      <c r="H642" t="s">
        <v>630</v>
      </c>
      <c r="I642">
        <v>40</v>
      </c>
      <c r="J642">
        <v>143985427.84999999</v>
      </c>
      <c r="K642">
        <v>12109749.606719999</v>
      </c>
    </row>
    <row r="643" spans="1:11" x14ac:dyDescent="0.25">
      <c r="A643">
        <v>2023</v>
      </c>
      <c r="B643" s="84">
        <v>44956</v>
      </c>
      <c r="C643" s="84">
        <v>44961</v>
      </c>
      <c r="D643" t="s">
        <v>1254</v>
      </c>
      <c r="E643" t="s">
        <v>23</v>
      </c>
      <c r="F643" t="s">
        <v>23</v>
      </c>
      <c r="G643" t="s">
        <v>1255</v>
      </c>
      <c r="H643" t="s">
        <v>748</v>
      </c>
      <c r="I643">
        <v>456</v>
      </c>
      <c r="J643">
        <v>1520361139.0599999</v>
      </c>
      <c r="K643">
        <v>156402680.15879998</v>
      </c>
    </row>
    <row r="644" spans="1:11" x14ac:dyDescent="0.25">
      <c r="A644">
        <v>2023</v>
      </c>
      <c r="B644" s="84">
        <v>44957</v>
      </c>
      <c r="C644" s="84">
        <v>44962</v>
      </c>
      <c r="D644" t="s">
        <v>1256</v>
      </c>
      <c r="E644" t="s">
        <v>18</v>
      </c>
      <c r="F644" t="s">
        <v>1257</v>
      </c>
      <c r="G644" t="s">
        <v>1258</v>
      </c>
      <c r="H644" t="s">
        <v>748</v>
      </c>
      <c r="I644">
        <v>56</v>
      </c>
      <c r="J644">
        <v>126460289.51000001</v>
      </c>
      <c r="K644">
        <v>13867450.343039999</v>
      </c>
    </row>
    <row r="645" spans="1:11" x14ac:dyDescent="0.25">
      <c r="A645">
        <v>2023</v>
      </c>
      <c r="B645" s="84">
        <v>44958</v>
      </c>
      <c r="C645" s="84">
        <v>44963</v>
      </c>
      <c r="D645" t="s">
        <v>1175</v>
      </c>
      <c r="E645" t="s">
        <v>17</v>
      </c>
      <c r="F645" t="s">
        <v>920</v>
      </c>
      <c r="G645" t="s">
        <v>1224</v>
      </c>
      <c r="H645" t="s">
        <v>630</v>
      </c>
      <c r="I645" t="s">
        <v>1259</v>
      </c>
      <c r="J645">
        <v>4615588363.1800003</v>
      </c>
      <c r="K645">
        <v>496717702.34576005</v>
      </c>
    </row>
    <row r="646" spans="1:11" x14ac:dyDescent="0.25">
      <c r="A646">
        <v>2023</v>
      </c>
      <c r="B646" s="84">
        <v>44959</v>
      </c>
      <c r="C646" s="84">
        <v>44964</v>
      </c>
      <c r="D646" t="s">
        <v>1260</v>
      </c>
      <c r="E646" t="s">
        <v>17</v>
      </c>
      <c r="F646" t="s">
        <v>920</v>
      </c>
      <c r="G646" t="s">
        <v>502</v>
      </c>
      <c r="H646" t="s">
        <v>883</v>
      </c>
      <c r="I646">
        <v>20</v>
      </c>
      <c r="J646" t="s">
        <v>1261</v>
      </c>
      <c r="K646">
        <v>7566259.2475007996</v>
      </c>
    </row>
    <row r="647" spans="1:11" x14ac:dyDescent="0.25">
      <c r="A647">
        <v>2023</v>
      </c>
      <c r="B647" s="84">
        <v>44960</v>
      </c>
      <c r="C647" s="84">
        <v>44965</v>
      </c>
      <c r="D647" t="s">
        <v>1262</v>
      </c>
      <c r="E647" t="s">
        <v>19</v>
      </c>
      <c r="F647" t="s">
        <v>19</v>
      </c>
      <c r="G647" t="s">
        <v>626</v>
      </c>
      <c r="H647" t="s">
        <v>976</v>
      </c>
      <c r="I647">
        <v>88</v>
      </c>
      <c r="J647">
        <v>369029770.19999999</v>
      </c>
      <c r="K647">
        <v>25650159.776000001</v>
      </c>
    </row>
    <row r="648" spans="1:11" x14ac:dyDescent="0.25">
      <c r="A648">
        <v>2023</v>
      </c>
      <c r="B648" s="84">
        <v>44961</v>
      </c>
      <c r="C648" s="84">
        <v>44966</v>
      </c>
      <c r="D648" t="s">
        <v>653</v>
      </c>
      <c r="E648" t="s">
        <v>23</v>
      </c>
      <c r="F648" t="s">
        <v>23</v>
      </c>
      <c r="G648" t="s">
        <v>654</v>
      </c>
      <c r="H648" t="s">
        <v>630</v>
      </c>
      <c r="I648" t="s">
        <v>1263</v>
      </c>
      <c r="J648">
        <v>860020293.41999996</v>
      </c>
      <c r="K648">
        <v>95663203.209199965</v>
      </c>
    </row>
    <row r="649" spans="1:11" x14ac:dyDescent="0.25">
      <c r="A649">
        <v>2023</v>
      </c>
      <c r="B649" s="84">
        <v>44962</v>
      </c>
      <c r="C649" s="84">
        <v>44967</v>
      </c>
      <c r="D649" t="s">
        <v>290</v>
      </c>
      <c r="E649" t="s">
        <v>17</v>
      </c>
      <c r="F649" t="s">
        <v>1264</v>
      </c>
      <c r="G649" t="s">
        <v>1224</v>
      </c>
      <c r="H649" t="s">
        <v>630</v>
      </c>
      <c r="I649" t="s">
        <v>1265</v>
      </c>
      <c r="J649">
        <v>103271985.40000001</v>
      </c>
      <c r="K649">
        <v>10383766.8992</v>
      </c>
    </row>
    <row r="650" spans="1:11" x14ac:dyDescent="0.25">
      <c r="A650">
        <v>2023</v>
      </c>
      <c r="B650" s="84">
        <v>44963</v>
      </c>
      <c r="C650" s="84">
        <v>44968</v>
      </c>
      <c r="D650" t="s">
        <v>832</v>
      </c>
      <c r="E650" t="s">
        <v>17</v>
      </c>
      <c r="F650" t="s">
        <v>938</v>
      </c>
      <c r="G650" t="s">
        <v>833</v>
      </c>
      <c r="H650" t="s">
        <v>180</v>
      </c>
      <c r="I650">
        <v>288</v>
      </c>
      <c r="J650">
        <v>876302398.08000004</v>
      </c>
      <c r="K650">
        <v>95445876.657600001</v>
      </c>
    </row>
    <row r="651" spans="1:11" x14ac:dyDescent="0.25">
      <c r="A651">
        <v>2023</v>
      </c>
      <c r="B651" s="84">
        <v>44964</v>
      </c>
      <c r="C651" s="84">
        <v>44969</v>
      </c>
      <c r="D651" t="s">
        <v>1266</v>
      </c>
      <c r="E651" t="s">
        <v>21</v>
      </c>
      <c r="F651" t="s">
        <v>21</v>
      </c>
      <c r="G651" t="s">
        <v>426</v>
      </c>
      <c r="H651" t="s">
        <v>1221</v>
      </c>
      <c r="I651">
        <v>72</v>
      </c>
      <c r="J651">
        <v>298857067.63</v>
      </c>
      <c r="K651">
        <v>21267485.620000001</v>
      </c>
    </row>
    <row r="652" spans="1:11" ht="19.5" customHeight="1" x14ac:dyDescent="0.25">
      <c r="A652">
        <v>2023</v>
      </c>
      <c r="B652" s="84">
        <v>44965</v>
      </c>
      <c r="C652" s="84">
        <v>44970</v>
      </c>
      <c r="D652" t="s">
        <v>1267</v>
      </c>
      <c r="E652" t="s">
        <v>19</v>
      </c>
      <c r="F652" t="s">
        <v>19</v>
      </c>
      <c r="G652" t="s">
        <v>1268</v>
      </c>
      <c r="H652" t="s">
        <v>1269</v>
      </c>
      <c r="I652">
        <v>40</v>
      </c>
      <c r="J652">
        <v>117447700.17</v>
      </c>
      <c r="K652">
        <v>18136081.329999998</v>
      </c>
    </row>
    <row r="653" spans="1:11" x14ac:dyDescent="0.25">
      <c r="A653">
        <v>2023</v>
      </c>
      <c r="B653" s="84">
        <v>44966</v>
      </c>
      <c r="C653" s="84">
        <v>44971</v>
      </c>
      <c r="D653" t="s">
        <v>1270</v>
      </c>
      <c r="E653" t="s">
        <v>1271</v>
      </c>
      <c r="F653" t="s">
        <v>1272</v>
      </c>
      <c r="G653" t="s">
        <v>286</v>
      </c>
      <c r="H653" t="s">
        <v>1273</v>
      </c>
      <c r="I653">
        <v>176</v>
      </c>
      <c r="J653">
        <v>657619117.42999995</v>
      </c>
      <c r="K653">
        <v>62999724.176435202</v>
      </c>
    </row>
    <row r="654" spans="1:11" x14ac:dyDescent="0.25">
      <c r="A654">
        <v>2023</v>
      </c>
      <c r="B654" s="84">
        <v>44967</v>
      </c>
      <c r="C654" s="84">
        <v>44972</v>
      </c>
      <c r="D654" t="s">
        <v>1274</v>
      </c>
      <c r="E654" t="s">
        <v>18</v>
      </c>
      <c r="F654" t="s">
        <v>446</v>
      </c>
      <c r="G654" t="s">
        <v>1275</v>
      </c>
      <c r="H654" t="s">
        <v>180</v>
      </c>
      <c r="I654">
        <v>172</v>
      </c>
      <c r="J654">
        <v>441915669.63999999</v>
      </c>
      <c r="K654">
        <v>48515642.732780799</v>
      </c>
    </row>
    <row r="655" spans="1:11" ht="21.75" customHeight="1" x14ac:dyDescent="0.25">
      <c r="A655">
        <v>2023</v>
      </c>
      <c r="B655" s="84">
        <v>44968</v>
      </c>
      <c r="C655" s="84">
        <v>44973</v>
      </c>
      <c r="D655" t="s">
        <v>1276</v>
      </c>
      <c r="E655" t="s">
        <v>10</v>
      </c>
      <c r="F655" t="s">
        <v>17</v>
      </c>
      <c r="G655" t="s">
        <v>1277</v>
      </c>
      <c r="H655" t="s">
        <v>373</v>
      </c>
      <c r="I655">
        <v>96</v>
      </c>
      <c r="J655">
        <v>212017222.56</v>
      </c>
      <c r="K655">
        <v>22544735.329999998</v>
      </c>
    </row>
    <row r="656" spans="1:11" x14ac:dyDescent="0.25">
      <c r="A656">
        <v>2023</v>
      </c>
      <c r="B656" s="84">
        <v>44969</v>
      </c>
      <c r="C656" s="84">
        <v>44974</v>
      </c>
      <c r="D656" t="s">
        <v>1278</v>
      </c>
      <c r="E656" t="s">
        <v>17</v>
      </c>
      <c r="F656" t="s">
        <v>963</v>
      </c>
      <c r="G656" t="s">
        <v>1279</v>
      </c>
      <c r="H656" t="s">
        <v>373</v>
      </c>
      <c r="I656">
        <v>576</v>
      </c>
      <c r="J656">
        <v>2083300477.8299999</v>
      </c>
      <c r="K656">
        <v>156441190.81999999</v>
      </c>
    </row>
    <row r="657" spans="1:11" x14ac:dyDescent="0.25">
      <c r="A657">
        <v>2023</v>
      </c>
      <c r="B657" s="84">
        <v>44970</v>
      </c>
      <c r="C657" s="84">
        <v>44975</v>
      </c>
      <c r="D657" t="s">
        <v>1280</v>
      </c>
      <c r="E657" t="s">
        <v>21</v>
      </c>
      <c r="F657" t="s">
        <v>21</v>
      </c>
      <c r="G657" t="s">
        <v>789</v>
      </c>
      <c r="H657" t="s">
        <v>1281</v>
      </c>
      <c r="I657" t="s">
        <v>1282</v>
      </c>
      <c r="J657">
        <v>3728882244.5999999</v>
      </c>
      <c r="K657">
        <v>375629770.19567996</v>
      </c>
    </row>
    <row r="658" spans="1:11" x14ac:dyDescent="0.25">
      <c r="A658">
        <v>2023</v>
      </c>
      <c r="B658" s="84">
        <v>44971</v>
      </c>
      <c r="C658" s="84">
        <v>44976</v>
      </c>
      <c r="D658" t="s">
        <v>1283</v>
      </c>
      <c r="E658" t="s">
        <v>17</v>
      </c>
      <c r="F658" t="s">
        <v>259</v>
      </c>
      <c r="G658" t="s">
        <v>1284</v>
      </c>
      <c r="H658" t="s">
        <v>180</v>
      </c>
      <c r="I658">
        <v>128</v>
      </c>
      <c r="J658">
        <v>213937254.09</v>
      </c>
      <c r="K658">
        <v>22437596.737839997</v>
      </c>
    </row>
    <row r="659" spans="1:11" x14ac:dyDescent="0.25">
      <c r="A659">
        <v>2023</v>
      </c>
      <c r="B659" s="84">
        <v>44972</v>
      </c>
      <c r="C659" s="84">
        <v>44977</v>
      </c>
      <c r="D659" t="s">
        <v>1285</v>
      </c>
      <c r="E659" t="s">
        <v>17</v>
      </c>
      <c r="F659" t="s">
        <v>259</v>
      </c>
      <c r="G659" t="s">
        <v>1284</v>
      </c>
      <c r="H659" t="s">
        <v>180</v>
      </c>
      <c r="I659">
        <v>112</v>
      </c>
      <c r="J659">
        <v>19866241557</v>
      </c>
      <c r="K659">
        <v>20813144.059919998</v>
      </c>
    </row>
    <row r="660" spans="1:11" x14ac:dyDescent="0.25">
      <c r="A660">
        <v>2023</v>
      </c>
      <c r="B660" s="84">
        <v>44973</v>
      </c>
      <c r="C660" s="84">
        <v>44978</v>
      </c>
      <c r="D660" t="s">
        <v>1286</v>
      </c>
      <c r="E660" t="s">
        <v>17</v>
      </c>
      <c r="F660" t="s">
        <v>920</v>
      </c>
      <c r="G660" t="s">
        <v>1287</v>
      </c>
      <c r="H660" t="s">
        <v>1269</v>
      </c>
      <c r="I660" t="s">
        <v>1288</v>
      </c>
      <c r="J660">
        <v>217273028.25</v>
      </c>
      <c r="K660">
        <v>22061478.273360003</v>
      </c>
    </row>
    <row r="661" spans="1:11" x14ac:dyDescent="0.25">
      <c r="A661">
        <v>2023</v>
      </c>
      <c r="B661" s="84">
        <v>44974</v>
      </c>
      <c r="C661" s="84">
        <v>44979</v>
      </c>
      <c r="D661" t="s">
        <v>1289</v>
      </c>
      <c r="E661" t="s">
        <v>17</v>
      </c>
      <c r="F661" t="s">
        <v>259</v>
      </c>
      <c r="G661" t="s">
        <v>40</v>
      </c>
      <c r="H661" t="s">
        <v>752</v>
      </c>
      <c r="I661">
        <v>6384</v>
      </c>
      <c r="J661">
        <v>18207248060.740002</v>
      </c>
      <c r="K661">
        <v>45888523.253759995</v>
      </c>
    </row>
    <row r="662" spans="1:11" x14ac:dyDescent="0.25">
      <c r="A662">
        <v>2023</v>
      </c>
      <c r="B662" s="84">
        <v>44975</v>
      </c>
      <c r="C662" s="84"/>
      <c r="J662"/>
    </row>
  </sheetData>
  <autoFilter ref="A1:K542" xr:uid="{88A0FE79-A4B5-4838-BEA0-C55A2FE2B70F}">
    <sortState xmlns:xlrd2="http://schemas.microsoft.com/office/spreadsheetml/2017/richdata2" ref="A2:K430">
      <sortCondition ref="A1:A430"/>
    </sortState>
  </autoFilter>
  <conditionalFormatting sqref="D2:D366 D368:D412">
    <cfRule type="duplicateValues" dxfId="1" priority="1"/>
  </conditionalFormatting>
  <pageMargins left="0.7" right="0.7" top="0.75" bottom="0.75" header="0.3" footer="0.3"/>
  <pageSetup scale="34" fitToHeight="0" orientation="landscape" r:id="rId1"/>
  <rowBreaks count="2" manualBreakCount="2">
    <brk id="513" max="11" man="1"/>
    <brk id="578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E067-EAC7-4D9D-9704-55AD1C9910C8}">
  <sheetPr filterMode="1"/>
  <dimension ref="A1:E439"/>
  <sheetViews>
    <sheetView topLeftCell="A369" workbookViewId="0">
      <selection activeCell="E666" sqref="E666"/>
    </sheetView>
  </sheetViews>
  <sheetFormatPr baseColWidth="10" defaultColWidth="9.28515625" defaultRowHeight="15" x14ac:dyDescent="0.25"/>
  <cols>
    <col min="1" max="1" width="83.5703125" bestFit="1" customWidth="1"/>
  </cols>
  <sheetData>
    <row r="1" spans="1:5" x14ac:dyDescent="0.25">
      <c r="A1" t="s">
        <v>1290</v>
      </c>
      <c r="E1" t="s">
        <v>73</v>
      </c>
    </row>
    <row r="2" spans="1:5" hidden="1" x14ac:dyDescent="0.25">
      <c r="A2" t="s">
        <v>731</v>
      </c>
      <c r="E2" t="s">
        <v>78</v>
      </c>
    </row>
    <row r="3" spans="1:5" hidden="1" x14ac:dyDescent="0.25">
      <c r="A3" t="s">
        <v>1291</v>
      </c>
      <c r="E3" t="s">
        <v>80</v>
      </c>
    </row>
    <row r="4" spans="1:5" hidden="1" x14ac:dyDescent="0.25">
      <c r="A4" t="s">
        <v>548</v>
      </c>
      <c r="E4" t="s">
        <v>64</v>
      </c>
    </row>
    <row r="5" spans="1:5" hidden="1" x14ac:dyDescent="0.25">
      <c r="A5" t="s">
        <v>306</v>
      </c>
      <c r="E5" t="s">
        <v>74</v>
      </c>
    </row>
    <row r="6" spans="1:5" hidden="1" x14ac:dyDescent="0.25">
      <c r="A6" t="s">
        <v>324</v>
      </c>
      <c r="E6" t="s">
        <v>70</v>
      </c>
    </row>
    <row r="7" spans="1:5" hidden="1" x14ac:dyDescent="0.25">
      <c r="A7" t="s">
        <v>706</v>
      </c>
      <c r="E7" t="s">
        <v>87</v>
      </c>
    </row>
    <row r="8" spans="1:5" hidden="1" x14ac:dyDescent="0.25">
      <c r="A8" t="s">
        <v>493</v>
      </c>
      <c r="E8" t="s">
        <v>723</v>
      </c>
    </row>
    <row r="9" spans="1:5" hidden="1" x14ac:dyDescent="0.25">
      <c r="A9" t="s">
        <v>1292</v>
      </c>
      <c r="E9" t="s">
        <v>57</v>
      </c>
    </row>
    <row r="10" spans="1:5" hidden="1" x14ac:dyDescent="0.25">
      <c r="A10" t="s">
        <v>531</v>
      </c>
      <c r="E10" t="s">
        <v>66</v>
      </c>
    </row>
    <row r="11" spans="1:5" hidden="1" x14ac:dyDescent="0.25">
      <c r="A11" t="s">
        <v>689</v>
      </c>
      <c r="E11" t="s">
        <v>1293</v>
      </c>
    </row>
    <row r="12" spans="1:5" hidden="1" x14ac:dyDescent="0.25">
      <c r="A12" t="s">
        <v>302</v>
      </c>
      <c r="E12" t="s">
        <v>59</v>
      </c>
    </row>
    <row r="13" spans="1:5" hidden="1" x14ac:dyDescent="0.25">
      <c r="A13" t="s">
        <v>662</v>
      </c>
      <c r="E13" t="s">
        <v>113</v>
      </c>
    </row>
    <row r="14" spans="1:5" hidden="1" x14ac:dyDescent="0.25">
      <c r="A14" t="s">
        <v>736</v>
      </c>
      <c r="E14" t="s">
        <v>1294</v>
      </c>
    </row>
    <row r="15" spans="1:5" hidden="1" x14ac:dyDescent="0.25">
      <c r="A15" t="s">
        <v>1295</v>
      </c>
      <c r="E15" t="s">
        <v>237</v>
      </c>
    </row>
    <row r="16" spans="1:5" hidden="1" x14ac:dyDescent="0.25">
      <c r="A16" t="s">
        <v>1296</v>
      </c>
      <c r="E16" t="s">
        <v>1297</v>
      </c>
    </row>
    <row r="17" spans="1:5" hidden="1" x14ac:dyDescent="0.25">
      <c r="A17" t="s">
        <v>1298</v>
      </c>
      <c r="E17" t="s">
        <v>102</v>
      </c>
    </row>
    <row r="18" spans="1:5" hidden="1" x14ac:dyDescent="0.25">
      <c r="A18" t="s">
        <v>1299</v>
      </c>
      <c r="E18" t="s">
        <v>112</v>
      </c>
    </row>
    <row r="19" spans="1:5" hidden="1" x14ac:dyDescent="0.25">
      <c r="A19" t="s">
        <v>236</v>
      </c>
      <c r="E19" t="s">
        <v>94</v>
      </c>
    </row>
    <row r="20" spans="1:5" hidden="1" x14ac:dyDescent="0.25">
      <c r="A20" t="s">
        <v>397</v>
      </c>
      <c r="E20" t="s">
        <v>99</v>
      </c>
    </row>
    <row r="21" spans="1:5" hidden="1" x14ac:dyDescent="0.25">
      <c r="A21" t="s">
        <v>260</v>
      </c>
      <c r="E21" t="s">
        <v>1300</v>
      </c>
    </row>
    <row r="22" spans="1:5" hidden="1" x14ac:dyDescent="0.25">
      <c r="A22" t="s">
        <v>208</v>
      </c>
      <c r="E22" t="s">
        <v>89</v>
      </c>
    </row>
    <row r="23" spans="1:5" hidden="1" x14ac:dyDescent="0.25">
      <c r="A23" t="s">
        <v>226</v>
      </c>
      <c r="E23" t="s">
        <v>237</v>
      </c>
    </row>
    <row r="24" spans="1:5" hidden="1" x14ac:dyDescent="0.25">
      <c r="A24" t="s">
        <v>1301</v>
      </c>
      <c r="E24" t="s">
        <v>101</v>
      </c>
    </row>
    <row r="25" spans="1:5" hidden="1" x14ac:dyDescent="0.25">
      <c r="A25" t="s">
        <v>37</v>
      </c>
      <c r="E25" t="s">
        <v>108</v>
      </c>
    </row>
    <row r="26" spans="1:5" hidden="1" x14ac:dyDescent="0.25">
      <c r="A26" t="s">
        <v>491</v>
      </c>
      <c r="E26" t="s">
        <v>106</v>
      </c>
    </row>
    <row r="27" spans="1:5" hidden="1" x14ac:dyDescent="0.25">
      <c r="A27" t="s">
        <v>95</v>
      </c>
      <c r="E27" t="s">
        <v>107</v>
      </c>
    </row>
    <row r="28" spans="1:5" hidden="1" x14ac:dyDescent="0.25">
      <c r="A28" t="s">
        <v>142</v>
      </c>
      <c r="E28" t="s">
        <v>1302</v>
      </c>
    </row>
    <row r="29" spans="1:5" hidden="1" x14ac:dyDescent="0.25">
      <c r="A29" t="s">
        <v>504</v>
      </c>
      <c r="E29" t="s">
        <v>87</v>
      </c>
    </row>
    <row r="30" spans="1:5" hidden="1" x14ac:dyDescent="0.25">
      <c r="A30" t="s">
        <v>349</v>
      </c>
      <c r="E30" t="s">
        <v>114</v>
      </c>
    </row>
    <row r="31" spans="1:5" hidden="1" x14ac:dyDescent="0.25">
      <c r="A31" t="s">
        <v>685</v>
      </c>
      <c r="E31" t="s">
        <v>96</v>
      </c>
    </row>
    <row r="32" spans="1:5" hidden="1" x14ac:dyDescent="0.25">
      <c r="A32" t="s">
        <v>402</v>
      </c>
      <c r="E32" t="s">
        <v>104</v>
      </c>
    </row>
    <row r="33" spans="1:5" hidden="1" x14ac:dyDescent="0.25">
      <c r="A33" t="s">
        <v>382</v>
      </c>
      <c r="E33" t="s">
        <v>117</v>
      </c>
    </row>
    <row r="34" spans="1:5" hidden="1" x14ac:dyDescent="0.25">
      <c r="A34" t="s">
        <v>185</v>
      </c>
      <c r="E34" t="s">
        <v>181</v>
      </c>
    </row>
    <row r="35" spans="1:5" hidden="1" x14ac:dyDescent="0.25">
      <c r="A35" t="s">
        <v>196</v>
      </c>
      <c r="E35" t="s">
        <v>90</v>
      </c>
    </row>
    <row r="36" spans="1:5" hidden="1" x14ac:dyDescent="0.25">
      <c r="A36" t="s">
        <v>474</v>
      </c>
      <c r="E36" t="s">
        <v>1303</v>
      </c>
    </row>
    <row r="37" spans="1:5" hidden="1" x14ac:dyDescent="0.25">
      <c r="A37" t="s">
        <v>40</v>
      </c>
      <c r="E37" t="s">
        <v>91</v>
      </c>
    </row>
    <row r="38" spans="1:5" hidden="1" x14ac:dyDescent="0.25">
      <c r="A38" t="s">
        <v>61</v>
      </c>
      <c r="E38" t="s">
        <v>92</v>
      </c>
    </row>
    <row r="39" spans="1:5" hidden="1" x14ac:dyDescent="0.25">
      <c r="A39" t="s">
        <v>1304</v>
      </c>
      <c r="E39" t="s">
        <v>93</v>
      </c>
    </row>
    <row r="40" spans="1:5" hidden="1" x14ac:dyDescent="0.25">
      <c r="A40" t="s">
        <v>593</v>
      </c>
      <c r="E40" t="s">
        <v>1305</v>
      </c>
    </row>
    <row r="41" spans="1:5" hidden="1" x14ac:dyDescent="0.25">
      <c r="A41" t="s">
        <v>342</v>
      </c>
      <c r="E41" t="s">
        <v>1306</v>
      </c>
    </row>
    <row r="42" spans="1:5" hidden="1" x14ac:dyDescent="0.25">
      <c r="A42" t="s">
        <v>1307</v>
      </c>
      <c r="E42" t="s">
        <v>110</v>
      </c>
    </row>
    <row r="43" spans="1:5" hidden="1" x14ac:dyDescent="0.25">
      <c r="A43" t="s">
        <v>222</v>
      </c>
      <c r="E43" t="s">
        <v>119</v>
      </c>
    </row>
    <row r="44" spans="1:5" hidden="1" x14ac:dyDescent="0.25">
      <c r="A44" t="s">
        <v>284</v>
      </c>
      <c r="E44" t="s">
        <v>84</v>
      </c>
    </row>
    <row r="45" spans="1:5" hidden="1" x14ac:dyDescent="0.25">
      <c r="A45" t="s">
        <v>652</v>
      </c>
      <c r="E45" t="s">
        <v>1308</v>
      </c>
    </row>
    <row r="46" spans="1:5" hidden="1" x14ac:dyDescent="0.25">
      <c r="A46" t="s">
        <v>1309</v>
      </c>
      <c r="E46" t="s">
        <v>137</v>
      </c>
    </row>
    <row r="47" spans="1:5" hidden="1" x14ac:dyDescent="0.25">
      <c r="A47" t="s">
        <v>774</v>
      </c>
      <c r="E47" t="s">
        <v>153</v>
      </c>
    </row>
    <row r="48" spans="1:5" hidden="1" x14ac:dyDescent="0.25">
      <c r="A48" t="s">
        <v>766</v>
      </c>
      <c r="E48" t="s">
        <v>154</v>
      </c>
    </row>
    <row r="49" spans="1:5" hidden="1" x14ac:dyDescent="0.25">
      <c r="A49" t="s">
        <v>679</v>
      </c>
      <c r="E49" t="s">
        <v>155</v>
      </c>
    </row>
    <row r="50" spans="1:5" hidden="1" x14ac:dyDescent="0.25">
      <c r="A50" t="s">
        <v>520</v>
      </c>
      <c r="E50" t="s">
        <v>144</v>
      </c>
    </row>
    <row r="51" spans="1:5" hidden="1" x14ac:dyDescent="0.25">
      <c r="A51" t="s">
        <v>447</v>
      </c>
      <c r="E51" t="s">
        <v>492</v>
      </c>
    </row>
    <row r="52" spans="1:5" hidden="1" x14ac:dyDescent="0.25">
      <c r="A52" t="s">
        <v>658</v>
      </c>
      <c r="E52" t="s">
        <v>141</v>
      </c>
    </row>
    <row r="53" spans="1:5" hidden="1" x14ac:dyDescent="0.25">
      <c r="A53" t="s">
        <v>1310</v>
      </c>
      <c r="E53" t="s">
        <v>135</v>
      </c>
    </row>
    <row r="54" spans="1:5" hidden="1" x14ac:dyDescent="0.25">
      <c r="A54" t="s">
        <v>419</v>
      </c>
      <c r="E54" t="s">
        <v>160</v>
      </c>
    </row>
    <row r="55" spans="1:5" hidden="1" x14ac:dyDescent="0.25">
      <c r="A55" t="s">
        <v>635</v>
      </c>
      <c r="E55" t="s">
        <v>133</v>
      </c>
    </row>
    <row r="56" spans="1:5" hidden="1" x14ac:dyDescent="0.25">
      <c r="A56" t="s">
        <v>390</v>
      </c>
      <c r="E56" t="s">
        <v>134</v>
      </c>
    </row>
    <row r="57" spans="1:5" hidden="1" x14ac:dyDescent="0.25">
      <c r="A57" t="s">
        <v>545</v>
      </c>
      <c r="E57" t="s">
        <v>838</v>
      </c>
    </row>
    <row r="58" spans="1:5" hidden="1" x14ac:dyDescent="0.25">
      <c r="A58" t="s">
        <v>202</v>
      </c>
      <c r="E58" t="s">
        <v>122</v>
      </c>
    </row>
    <row r="59" spans="1:5" hidden="1" x14ac:dyDescent="0.25">
      <c r="A59" t="s">
        <v>843</v>
      </c>
      <c r="E59" t="s">
        <v>1311</v>
      </c>
    </row>
    <row r="60" spans="1:5" hidden="1" x14ac:dyDescent="0.25">
      <c r="A60" t="s">
        <v>550</v>
      </c>
      <c r="E60" t="s">
        <v>139</v>
      </c>
    </row>
    <row r="61" spans="1:5" hidden="1" x14ac:dyDescent="0.25">
      <c r="A61" t="s">
        <v>123</v>
      </c>
      <c r="E61" t="s">
        <v>126</v>
      </c>
    </row>
    <row r="62" spans="1:5" hidden="1" x14ac:dyDescent="0.25">
      <c r="A62" t="s">
        <v>204</v>
      </c>
      <c r="E62" t="s">
        <v>127</v>
      </c>
    </row>
    <row r="63" spans="1:5" hidden="1" x14ac:dyDescent="0.25">
      <c r="A63" t="s">
        <v>414</v>
      </c>
      <c r="E63" t="s">
        <v>128</v>
      </c>
    </row>
    <row r="64" spans="1:5" hidden="1" x14ac:dyDescent="0.25">
      <c r="A64" t="s">
        <v>310</v>
      </c>
      <c r="E64" t="s">
        <v>125</v>
      </c>
    </row>
    <row r="65" spans="1:5" hidden="1" x14ac:dyDescent="0.25">
      <c r="A65" t="s">
        <v>316</v>
      </c>
      <c r="E65" t="s">
        <v>129</v>
      </c>
    </row>
    <row r="66" spans="1:5" hidden="1" x14ac:dyDescent="0.25">
      <c r="A66" t="s">
        <v>716</v>
      </c>
      <c r="E66" t="s">
        <v>130</v>
      </c>
    </row>
    <row r="67" spans="1:5" hidden="1" x14ac:dyDescent="0.25">
      <c r="A67" t="s">
        <v>345</v>
      </c>
      <c r="E67" t="s">
        <v>131</v>
      </c>
    </row>
    <row r="68" spans="1:5" hidden="1" x14ac:dyDescent="0.25">
      <c r="A68" t="s">
        <v>116</v>
      </c>
      <c r="E68" t="s">
        <v>132</v>
      </c>
    </row>
    <row r="69" spans="1:5" hidden="1" x14ac:dyDescent="0.25">
      <c r="A69" t="s">
        <v>38</v>
      </c>
      <c r="E69" t="s">
        <v>146</v>
      </c>
    </row>
    <row r="70" spans="1:5" hidden="1" x14ac:dyDescent="0.25">
      <c r="A70" t="s">
        <v>743</v>
      </c>
      <c r="E70" t="s">
        <v>150</v>
      </c>
    </row>
    <row r="71" spans="1:5" hidden="1" x14ac:dyDescent="0.25">
      <c r="A71" t="s">
        <v>440</v>
      </c>
      <c r="E71" t="s">
        <v>156</v>
      </c>
    </row>
    <row r="72" spans="1:5" hidden="1" x14ac:dyDescent="0.25">
      <c r="A72" t="s">
        <v>733</v>
      </c>
      <c r="E72" t="s">
        <v>227</v>
      </c>
    </row>
    <row r="73" spans="1:5" hidden="1" x14ac:dyDescent="0.25">
      <c r="A73" t="s">
        <v>785</v>
      </c>
      <c r="E73" t="s">
        <v>237</v>
      </c>
    </row>
    <row r="74" spans="1:5" hidden="1" x14ac:dyDescent="0.25">
      <c r="A74" t="s">
        <v>541</v>
      </c>
      <c r="E74" t="s">
        <v>197</v>
      </c>
    </row>
    <row r="75" spans="1:5" hidden="1" x14ac:dyDescent="0.25">
      <c r="A75" t="s">
        <v>800</v>
      </c>
      <c r="E75" t="s">
        <v>193</v>
      </c>
    </row>
    <row r="76" spans="1:5" hidden="1" x14ac:dyDescent="0.25">
      <c r="A76" t="s">
        <v>1312</v>
      </c>
      <c r="E76" t="s">
        <v>166</v>
      </c>
    </row>
    <row r="77" spans="1:5" hidden="1" x14ac:dyDescent="0.25">
      <c r="A77" t="s">
        <v>597</v>
      </c>
      <c r="E77" t="s">
        <v>168</v>
      </c>
    </row>
    <row r="78" spans="1:5" hidden="1" x14ac:dyDescent="0.25">
      <c r="A78" t="s">
        <v>241</v>
      </c>
      <c r="E78" t="s">
        <v>232</v>
      </c>
    </row>
    <row r="79" spans="1:5" hidden="1" x14ac:dyDescent="0.25">
      <c r="A79" t="s">
        <v>804</v>
      </c>
      <c r="E79" t="s">
        <v>201</v>
      </c>
    </row>
    <row r="80" spans="1:5" hidden="1" x14ac:dyDescent="0.25">
      <c r="A80" t="s">
        <v>34</v>
      </c>
      <c r="E80" t="s">
        <v>161</v>
      </c>
    </row>
    <row r="81" spans="1:5" hidden="1" x14ac:dyDescent="0.25">
      <c r="A81" t="s">
        <v>442</v>
      </c>
      <c r="E81" t="s">
        <v>163</v>
      </c>
    </row>
    <row r="82" spans="1:5" hidden="1" x14ac:dyDescent="0.25">
      <c r="A82" t="s">
        <v>641</v>
      </c>
      <c r="E82" t="s">
        <v>1313</v>
      </c>
    </row>
    <row r="83" spans="1:5" hidden="1" x14ac:dyDescent="0.25">
      <c r="A83" t="s">
        <v>393</v>
      </c>
      <c r="E83" t="s">
        <v>203</v>
      </c>
    </row>
    <row r="84" spans="1:5" hidden="1" x14ac:dyDescent="0.25">
      <c r="A84" t="s">
        <v>500</v>
      </c>
      <c r="E84" t="s">
        <v>223</v>
      </c>
    </row>
    <row r="85" spans="1:5" hidden="1" x14ac:dyDescent="0.25">
      <c r="A85" t="s">
        <v>219</v>
      </c>
      <c r="E85" t="s">
        <v>221</v>
      </c>
    </row>
    <row r="86" spans="1:5" hidden="1" x14ac:dyDescent="0.25">
      <c r="A86" t="s">
        <v>696</v>
      </c>
      <c r="E86" t="s">
        <v>181</v>
      </c>
    </row>
    <row r="87" spans="1:5" hidden="1" x14ac:dyDescent="0.25">
      <c r="A87" t="s">
        <v>1314</v>
      </c>
      <c r="E87" t="s">
        <v>218</v>
      </c>
    </row>
    <row r="88" spans="1:5" hidden="1" x14ac:dyDescent="0.25">
      <c r="A88" t="s">
        <v>610</v>
      </c>
      <c r="E88" t="s">
        <v>191</v>
      </c>
    </row>
    <row r="89" spans="1:5" hidden="1" x14ac:dyDescent="0.25">
      <c r="A89" t="s">
        <v>823</v>
      </c>
      <c r="E89" t="s">
        <v>164</v>
      </c>
    </row>
    <row r="90" spans="1:5" hidden="1" x14ac:dyDescent="0.25">
      <c r="A90" t="s">
        <v>595</v>
      </c>
      <c r="E90" t="s">
        <v>186</v>
      </c>
    </row>
    <row r="91" spans="1:5" hidden="1" x14ac:dyDescent="0.25">
      <c r="A91" t="s">
        <v>158</v>
      </c>
      <c r="E91" t="s">
        <v>189</v>
      </c>
    </row>
    <row r="92" spans="1:5" hidden="1" x14ac:dyDescent="0.25">
      <c r="A92" t="s">
        <v>304</v>
      </c>
      <c r="E92" t="s">
        <v>195</v>
      </c>
    </row>
    <row r="93" spans="1:5" hidden="1" x14ac:dyDescent="0.25">
      <c r="A93" t="s">
        <v>612</v>
      </c>
      <c r="E93" t="s">
        <v>225</v>
      </c>
    </row>
    <row r="94" spans="1:5" hidden="1" x14ac:dyDescent="0.25">
      <c r="A94" t="s">
        <v>36</v>
      </c>
      <c r="E94" t="s">
        <v>184</v>
      </c>
    </row>
    <row r="95" spans="1:5" hidden="1" x14ac:dyDescent="0.25">
      <c r="A95" t="s">
        <v>1315</v>
      </c>
      <c r="E95" t="s">
        <v>176</v>
      </c>
    </row>
    <row r="96" spans="1:5" hidden="1" x14ac:dyDescent="0.25">
      <c r="A96" t="s">
        <v>357</v>
      </c>
      <c r="E96" t="s">
        <v>230</v>
      </c>
    </row>
    <row r="97" spans="1:5" hidden="1" x14ac:dyDescent="0.25">
      <c r="A97" t="s">
        <v>183</v>
      </c>
      <c r="E97" t="s">
        <v>229</v>
      </c>
    </row>
    <row r="98" spans="1:5" hidden="1" x14ac:dyDescent="0.25">
      <c r="A98" t="s">
        <v>1316</v>
      </c>
      <c r="E98" t="s">
        <v>231</v>
      </c>
    </row>
    <row r="99" spans="1:5" hidden="1" x14ac:dyDescent="0.25">
      <c r="A99" t="s">
        <v>211</v>
      </c>
      <c r="E99" t="s">
        <v>182</v>
      </c>
    </row>
    <row r="100" spans="1:5" hidden="1" x14ac:dyDescent="0.25">
      <c r="A100" t="s">
        <v>406</v>
      </c>
      <c r="E100" t="s">
        <v>216</v>
      </c>
    </row>
    <row r="101" spans="1:5" hidden="1" x14ac:dyDescent="0.25">
      <c r="A101" t="s">
        <v>828</v>
      </c>
      <c r="E101" t="s">
        <v>235</v>
      </c>
    </row>
    <row r="102" spans="1:5" hidden="1" x14ac:dyDescent="0.25">
      <c r="A102" t="s">
        <v>366</v>
      </c>
      <c r="E102" t="s">
        <v>178</v>
      </c>
    </row>
    <row r="103" spans="1:5" hidden="1" x14ac:dyDescent="0.25">
      <c r="A103" t="s">
        <v>563</v>
      </c>
      <c r="E103" t="s">
        <v>169</v>
      </c>
    </row>
    <row r="104" spans="1:5" hidden="1" x14ac:dyDescent="0.25">
      <c r="A104" t="s">
        <v>671</v>
      </c>
      <c r="E104" t="s">
        <v>175</v>
      </c>
    </row>
    <row r="105" spans="1:5" hidden="1" x14ac:dyDescent="0.25">
      <c r="A105" t="s">
        <v>768</v>
      </c>
      <c r="E105" t="s">
        <v>172</v>
      </c>
    </row>
    <row r="106" spans="1:5" hidden="1" x14ac:dyDescent="0.25">
      <c r="A106" t="s">
        <v>821</v>
      </c>
      <c r="E106" t="s">
        <v>206</v>
      </c>
    </row>
    <row r="107" spans="1:5" hidden="1" x14ac:dyDescent="0.25">
      <c r="A107" t="s">
        <v>293</v>
      </c>
      <c r="E107" t="s">
        <v>199</v>
      </c>
    </row>
    <row r="108" spans="1:5" hidden="1" x14ac:dyDescent="0.25">
      <c r="A108" t="s">
        <v>100</v>
      </c>
      <c r="E108" t="s">
        <v>209</v>
      </c>
    </row>
    <row r="109" spans="1:5" hidden="1" x14ac:dyDescent="0.25">
      <c r="A109" t="s">
        <v>482</v>
      </c>
      <c r="E109" t="s">
        <v>224</v>
      </c>
    </row>
    <row r="110" spans="1:5" hidden="1" x14ac:dyDescent="0.25">
      <c r="A110" t="s">
        <v>839</v>
      </c>
      <c r="E110" t="s">
        <v>212</v>
      </c>
    </row>
    <row r="111" spans="1:5" hidden="1" x14ac:dyDescent="0.25">
      <c r="A111" t="s">
        <v>741</v>
      </c>
      <c r="E111" t="s">
        <v>265</v>
      </c>
    </row>
    <row r="112" spans="1:5" hidden="1" x14ac:dyDescent="0.25">
      <c r="A112" t="s">
        <v>470</v>
      </c>
      <c r="E112" t="s">
        <v>290</v>
      </c>
    </row>
    <row r="113" spans="1:5" hidden="1" x14ac:dyDescent="0.25">
      <c r="A113" t="s">
        <v>764</v>
      </c>
      <c r="E113" t="s">
        <v>263</v>
      </c>
    </row>
    <row r="114" spans="1:5" hidden="1" x14ac:dyDescent="0.25">
      <c r="A114" t="s">
        <v>648</v>
      </c>
      <c r="E114" t="s">
        <v>258</v>
      </c>
    </row>
    <row r="115" spans="1:5" hidden="1" x14ac:dyDescent="0.25">
      <c r="A115" t="s">
        <v>819</v>
      </c>
      <c r="E115" t="s">
        <v>242</v>
      </c>
    </row>
    <row r="116" spans="1:5" hidden="1" x14ac:dyDescent="0.25">
      <c r="A116" t="s">
        <v>179</v>
      </c>
      <c r="E116" t="s">
        <v>314</v>
      </c>
    </row>
    <row r="117" spans="1:5" hidden="1" x14ac:dyDescent="0.25">
      <c r="A117" t="s">
        <v>628</v>
      </c>
      <c r="E117" t="s">
        <v>252</v>
      </c>
    </row>
    <row r="118" spans="1:5" hidden="1" x14ac:dyDescent="0.25">
      <c r="A118" t="s">
        <v>111</v>
      </c>
      <c r="E118" t="s">
        <v>329</v>
      </c>
    </row>
    <row r="119" spans="1:5" hidden="1" x14ac:dyDescent="0.25">
      <c r="A119" t="s">
        <v>378</v>
      </c>
      <c r="E119" t="s">
        <v>247</v>
      </c>
    </row>
    <row r="120" spans="1:5" hidden="1" x14ac:dyDescent="0.25">
      <c r="A120" t="s">
        <v>673</v>
      </c>
      <c r="E120" t="s">
        <v>287</v>
      </c>
    </row>
    <row r="121" spans="1:5" hidden="1" x14ac:dyDescent="0.25">
      <c r="A121" t="s">
        <v>145</v>
      </c>
      <c r="E121" t="s">
        <v>277</v>
      </c>
    </row>
    <row r="122" spans="1:5" hidden="1" x14ac:dyDescent="0.25">
      <c r="A122" t="s">
        <v>428</v>
      </c>
      <c r="E122" t="s">
        <v>256</v>
      </c>
    </row>
    <row r="123" spans="1:5" hidden="1" x14ac:dyDescent="0.25">
      <c r="A123" t="s">
        <v>458</v>
      </c>
      <c r="E123" t="s">
        <v>809</v>
      </c>
    </row>
    <row r="124" spans="1:5" hidden="1" x14ac:dyDescent="0.25">
      <c r="A124" t="s">
        <v>666</v>
      </c>
      <c r="E124" t="s">
        <v>309</v>
      </c>
    </row>
    <row r="125" spans="1:5" hidden="1" x14ac:dyDescent="0.25">
      <c r="A125" t="s">
        <v>384</v>
      </c>
      <c r="E125" t="s">
        <v>315</v>
      </c>
    </row>
    <row r="126" spans="1:5" hidden="1" x14ac:dyDescent="0.25">
      <c r="A126" t="s">
        <v>507</v>
      </c>
      <c r="E126" t="s">
        <v>296</v>
      </c>
    </row>
    <row r="127" spans="1:5" hidden="1" x14ac:dyDescent="0.25">
      <c r="A127" t="s">
        <v>454</v>
      </c>
      <c r="E127" t="s">
        <v>281</v>
      </c>
    </row>
    <row r="128" spans="1:5" hidden="1" x14ac:dyDescent="0.25">
      <c r="A128" t="s">
        <v>528</v>
      </c>
      <c r="E128" t="s">
        <v>255</v>
      </c>
    </row>
    <row r="129" spans="1:5" hidden="1" x14ac:dyDescent="0.25">
      <c r="A129" t="s">
        <v>601</v>
      </c>
      <c r="E129" t="s">
        <v>305</v>
      </c>
    </row>
    <row r="130" spans="1:5" hidden="1" x14ac:dyDescent="0.25">
      <c r="A130" t="s">
        <v>452</v>
      </c>
      <c r="E130" t="s">
        <v>331</v>
      </c>
    </row>
    <row r="131" spans="1:5" hidden="1" x14ac:dyDescent="0.25">
      <c r="A131" t="s">
        <v>599</v>
      </c>
      <c r="E131" t="s">
        <v>283</v>
      </c>
    </row>
    <row r="132" spans="1:5" hidden="1" x14ac:dyDescent="0.25">
      <c r="A132" t="s">
        <v>375</v>
      </c>
      <c r="E132" t="s">
        <v>294</v>
      </c>
    </row>
    <row r="133" spans="1:5" hidden="1" x14ac:dyDescent="0.25">
      <c r="A133" t="s">
        <v>509</v>
      </c>
      <c r="E133" t="s">
        <v>307</v>
      </c>
    </row>
    <row r="134" spans="1:5" hidden="1" x14ac:dyDescent="0.25">
      <c r="A134" t="s">
        <v>359</v>
      </c>
      <c r="E134" t="s">
        <v>257</v>
      </c>
    </row>
    <row r="135" spans="1:5" hidden="1" x14ac:dyDescent="0.25">
      <c r="A135" t="s">
        <v>691</v>
      </c>
      <c r="E135" t="s">
        <v>261</v>
      </c>
    </row>
    <row r="136" spans="1:5" hidden="1" x14ac:dyDescent="0.25">
      <c r="A136" t="s">
        <v>354</v>
      </c>
      <c r="E136" t="s">
        <v>325</v>
      </c>
    </row>
    <row r="137" spans="1:5" hidden="1" x14ac:dyDescent="0.25">
      <c r="A137" t="s">
        <v>362</v>
      </c>
      <c r="E137" t="s">
        <v>240</v>
      </c>
    </row>
    <row r="138" spans="1:5" hidden="1" x14ac:dyDescent="0.25">
      <c r="A138" t="s">
        <v>217</v>
      </c>
      <c r="E138" t="s">
        <v>280</v>
      </c>
    </row>
    <row r="139" spans="1:5" hidden="1" x14ac:dyDescent="0.25">
      <c r="A139" t="s">
        <v>72</v>
      </c>
      <c r="E139" t="s">
        <v>239</v>
      </c>
    </row>
    <row r="140" spans="1:5" hidden="1" x14ac:dyDescent="0.25">
      <c r="A140" t="s">
        <v>498</v>
      </c>
      <c r="E140" t="s">
        <v>245</v>
      </c>
    </row>
    <row r="141" spans="1:5" hidden="1" x14ac:dyDescent="0.25">
      <c r="A141" t="s">
        <v>409</v>
      </c>
      <c r="E141" t="s">
        <v>321</v>
      </c>
    </row>
    <row r="142" spans="1:5" hidden="1" x14ac:dyDescent="0.25">
      <c r="A142" t="s">
        <v>109</v>
      </c>
      <c r="E142" t="s">
        <v>278</v>
      </c>
    </row>
    <row r="143" spans="1:5" hidden="1" x14ac:dyDescent="0.25">
      <c r="A143" t="s">
        <v>687</v>
      </c>
      <c r="E143" t="s">
        <v>244</v>
      </c>
    </row>
    <row r="144" spans="1:5" hidden="1" x14ac:dyDescent="0.25">
      <c r="A144" t="s">
        <v>1317</v>
      </c>
      <c r="E144" t="s">
        <v>683</v>
      </c>
    </row>
    <row r="145" spans="1:5" hidden="1" x14ac:dyDescent="0.25">
      <c r="A145" t="s">
        <v>86</v>
      </c>
      <c r="E145" t="s">
        <v>323</v>
      </c>
    </row>
    <row r="146" spans="1:5" hidden="1" x14ac:dyDescent="0.25">
      <c r="A146" t="s">
        <v>709</v>
      </c>
      <c r="E146" t="s">
        <v>301</v>
      </c>
    </row>
    <row r="147" spans="1:5" hidden="1" x14ac:dyDescent="0.25">
      <c r="A147" t="s">
        <v>1318</v>
      </c>
      <c r="E147" t="s">
        <v>330</v>
      </c>
    </row>
    <row r="148" spans="1:5" hidden="1" x14ac:dyDescent="0.25">
      <c r="A148" t="s">
        <v>1319</v>
      </c>
      <c r="E148" t="s">
        <v>291</v>
      </c>
    </row>
    <row r="149" spans="1:5" hidden="1" x14ac:dyDescent="0.25">
      <c r="A149" t="s">
        <v>279</v>
      </c>
      <c r="E149" t="s">
        <v>285</v>
      </c>
    </row>
    <row r="150" spans="1:5" hidden="1" x14ac:dyDescent="0.25">
      <c r="A150" t="s">
        <v>233</v>
      </c>
      <c r="E150" t="s">
        <v>312</v>
      </c>
    </row>
    <row r="151" spans="1:5" hidden="1" x14ac:dyDescent="0.25">
      <c r="A151" t="s">
        <v>1320</v>
      </c>
      <c r="E151" t="s">
        <v>274</v>
      </c>
    </row>
    <row r="152" spans="1:5" x14ac:dyDescent="0.25">
      <c r="A152" t="s">
        <v>1321</v>
      </c>
      <c r="E152" t="s">
        <v>1322</v>
      </c>
    </row>
    <row r="153" spans="1:5" hidden="1" x14ac:dyDescent="0.25">
      <c r="A153" t="s">
        <v>1323</v>
      </c>
      <c r="E153" t="s">
        <v>303</v>
      </c>
    </row>
    <row r="154" spans="1:5" hidden="1" x14ac:dyDescent="0.25">
      <c r="A154" t="s">
        <v>845</v>
      </c>
      <c r="E154" t="s">
        <v>276</v>
      </c>
    </row>
    <row r="155" spans="1:5" hidden="1" x14ac:dyDescent="0.25">
      <c r="A155" t="s">
        <v>616</v>
      </c>
      <c r="E155" t="s">
        <v>1324</v>
      </c>
    </row>
    <row r="156" spans="1:5" hidden="1" x14ac:dyDescent="0.25">
      <c r="A156" t="s">
        <v>190</v>
      </c>
      <c r="E156" t="s">
        <v>317</v>
      </c>
    </row>
    <row r="157" spans="1:5" hidden="1" x14ac:dyDescent="0.25">
      <c r="A157" t="s">
        <v>1325</v>
      </c>
      <c r="E157" t="s">
        <v>332</v>
      </c>
    </row>
    <row r="158" spans="1:5" hidden="1" x14ac:dyDescent="0.25">
      <c r="A158" t="s">
        <v>543</v>
      </c>
      <c r="E158" t="s">
        <v>327</v>
      </c>
    </row>
    <row r="159" spans="1:5" hidden="1" x14ac:dyDescent="0.25">
      <c r="A159" t="s">
        <v>626</v>
      </c>
      <c r="E159" t="s">
        <v>250</v>
      </c>
    </row>
    <row r="160" spans="1:5" hidden="1" x14ac:dyDescent="0.25">
      <c r="A160" t="s">
        <v>243</v>
      </c>
      <c r="E160" t="s">
        <v>298</v>
      </c>
    </row>
    <row r="161" spans="1:5" hidden="1" x14ac:dyDescent="0.25">
      <c r="A161" t="s">
        <v>79</v>
      </c>
      <c r="E161" t="s">
        <v>268</v>
      </c>
    </row>
    <row r="162" spans="1:5" hidden="1" x14ac:dyDescent="0.25">
      <c r="A162" t="s">
        <v>664</v>
      </c>
      <c r="E162" t="s">
        <v>272</v>
      </c>
    </row>
    <row r="163" spans="1:5" hidden="1" x14ac:dyDescent="0.25">
      <c r="A163" t="s">
        <v>58</v>
      </c>
      <c r="E163" t="s">
        <v>367</v>
      </c>
    </row>
    <row r="164" spans="1:5" hidden="1" x14ac:dyDescent="0.25">
      <c r="A164" t="s">
        <v>121</v>
      </c>
      <c r="E164" t="s">
        <v>369</v>
      </c>
    </row>
    <row r="165" spans="1:5" hidden="1" x14ac:dyDescent="0.25">
      <c r="A165" t="s">
        <v>136</v>
      </c>
      <c r="E165" t="s">
        <v>344</v>
      </c>
    </row>
    <row r="166" spans="1:5" hidden="1" x14ac:dyDescent="0.25">
      <c r="A166" t="s">
        <v>855</v>
      </c>
      <c r="E166" t="s">
        <v>437</v>
      </c>
    </row>
    <row r="167" spans="1:5" hidden="1" x14ac:dyDescent="0.25">
      <c r="A167" t="s">
        <v>711</v>
      </c>
      <c r="E167" t="s">
        <v>392</v>
      </c>
    </row>
    <row r="168" spans="1:5" hidden="1" x14ac:dyDescent="0.25">
      <c r="A168" t="s">
        <v>152</v>
      </c>
      <c r="E168" t="s">
        <v>358</v>
      </c>
    </row>
    <row r="169" spans="1:5" hidden="1" x14ac:dyDescent="0.25">
      <c r="A169" t="s">
        <v>495</v>
      </c>
      <c r="E169" t="s">
        <v>364</v>
      </c>
    </row>
    <row r="170" spans="1:5" x14ac:dyDescent="0.25">
      <c r="A170" t="s">
        <v>502</v>
      </c>
      <c r="E170" t="s">
        <v>339</v>
      </c>
    </row>
    <row r="171" spans="1:5" hidden="1" x14ac:dyDescent="0.25">
      <c r="A171" t="s">
        <v>380</v>
      </c>
      <c r="E171" t="s">
        <v>478</v>
      </c>
    </row>
    <row r="172" spans="1:5" hidden="1" x14ac:dyDescent="0.25">
      <c r="A172" t="s">
        <v>434</v>
      </c>
      <c r="E172" t="s">
        <v>340</v>
      </c>
    </row>
    <row r="173" spans="1:5" hidden="1" x14ac:dyDescent="0.25">
      <c r="A173" t="s">
        <v>1326</v>
      </c>
      <c r="E173" t="s">
        <v>376</v>
      </c>
    </row>
    <row r="174" spans="1:5" hidden="1" x14ac:dyDescent="0.25">
      <c r="A174" t="s">
        <v>388</v>
      </c>
      <c r="E174" t="s">
        <v>410</v>
      </c>
    </row>
    <row r="175" spans="1:5" hidden="1" x14ac:dyDescent="0.25">
      <c r="A175" t="s">
        <v>289</v>
      </c>
      <c r="E175" t="s">
        <v>353</v>
      </c>
    </row>
    <row r="176" spans="1:5" hidden="1" x14ac:dyDescent="0.25">
      <c r="A176" t="s">
        <v>264</v>
      </c>
      <c r="E176" t="s">
        <v>443</v>
      </c>
    </row>
    <row r="177" spans="1:5" hidden="1" x14ac:dyDescent="0.25">
      <c r="A177" t="s">
        <v>582</v>
      </c>
      <c r="E177" t="s">
        <v>418</v>
      </c>
    </row>
    <row r="178" spans="1:5" hidden="1" x14ac:dyDescent="0.25">
      <c r="A178" t="s">
        <v>779</v>
      </c>
      <c r="E178" t="s">
        <v>416</v>
      </c>
    </row>
    <row r="179" spans="1:5" hidden="1" x14ac:dyDescent="0.25">
      <c r="A179" t="s">
        <v>572</v>
      </c>
      <c r="E179" t="s">
        <v>383</v>
      </c>
    </row>
    <row r="180" spans="1:5" hidden="1" x14ac:dyDescent="0.25">
      <c r="A180" t="s">
        <v>334</v>
      </c>
      <c r="E180" t="s">
        <v>396</v>
      </c>
    </row>
    <row r="181" spans="1:5" hidden="1" x14ac:dyDescent="0.25">
      <c r="A181" t="s">
        <v>35</v>
      </c>
      <c r="E181" t="s">
        <v>350</v>
      </c>
    </row>
    <row r="182" spans="1:5" hidden="1" x14ac:dyDescent="0.25">
      <c r="A182" t="s">
        <v>430</v>
      </c>
      <c r="E182" t="s">
        <v>453</v>
      </c>
    </row>
    <row r="183" spans="1:5" hidden="1" x14ac:dyDescent="0.25">
      <c r="A183" t="s">
        <v>538</v>
      </c>
      <c r="E183" t="s">
        <v>348</v>
      </c>
    </row>
    <row r="184" spans="1:5" hidden="1" x14ac:dyDescent="0.25">
      <c r="A184" t="s">
        <v>251</v>
      </c>
      <c r="E184" t="s">
        <v>407</v>
      </c>
    </row>
    <row r="185" spans="1:5" hidden="1" x14ac:dyDescent="0.25">
      <c r="A185" t="s">
        <v>660</v>
      </c>
      <c r="E185" t="s">
        <v>379</v>
      </c>
    </row>
    <row r="186" spans="1:5" hidden="1" x14ac:dyDescent="0.25">
      <c r="A186" t="s">
        <v>266</v>
      </c>
      <c r="E186" t="s">
        <v>450</v>
      </c>
    </row>
    <row r="187" spans="1:5" hidden="1" x14ac:dyDescent="0.25">
      <c r="A187" t="s">
        <v>395</v>
      </c>
      <c r="E187" t="s">
        <v>371</v>
      </c>
    </row>
    <row r="188" spans="1:5" hidden="1" x14ac:dyDescent="0.25">
      <c r="A188" t="s">
        <v>489</v>
      </c>
      <c r="E188" t="s">
        <v>391</v>
      </c>
    </row>
    <row r="189" spans="1:5" hidden="1" x14ac:dyDescent="0.25">
      <c r="A189" t="s">
        <v>286</v>
      </c>
      <c r="E189" t="s">
        <v>389</v>
      </c>
    </row>
    <row r="190" spans="1:5" hidden="1" x14ac:dyDescent="0.25">
      <c r="A190" t="s">
        <v>400</v>
      </c>
      <c r="E190" t="s">
        <v>365</v>
      </c>
    </row>
    <row r="191" spans="1:5" hidden="1" x14ac:dyDescent="0.25">
      <c r="A191" t="s">
        <v>1327</v>
      </c>
      <c r="E191" t="s">
        <v>455</v>
      </c>
    </row>
    <row r="192" spans="1:5" hidden="1" x14ac:dyDescent="0.25">
      <c r="A192" t="s">
        <v>565</v>
      </c>
      <c r="E192" t="s">
        <v>346</v>
      </c>
    </row>
    <row r="193" spans="1:5" hidden="1" x14ac:dyDescent="0.25">
      <c r="A193" t="s">
        <v>39</v>
      </c>
      <c r="E193" t="s">
        <v>451</v>
      </c>
    </row>
    <row r="194" spans="1:5" hidden="1" x14ac:dyDescent="0.25">
      <c r="A194" t="s">
        <v>337</v>
      </c>
      <c r="E194" t="s">
        <v>361</v>
      </c>
    </row>
    <row r="195" spans="1:5" hidden="1" x14ac:dyDescent="0.25">
      <c r="A195" t="s">
        <v>253</v>
      </c>
      <c r="E195" t="s">
        <v>352</v>
      </c>
    </row>
    <row r="196" spans="1:5" hidden="1" x14ac:dyDescent="0.25">
      <c r="A196" t="s">
        <v>837</v>
      </c>
      <c r="E196" t="s">
        <v>374</v>
      </c>
    </row>
    <row r="197" spans="1:5" hidden="1" x14ac:dyDescent="0.25">
      <c r="A197" t="s">
        <v>1328</v>
      </c>
      <c r="E197" t="s">
        <v>363</v>
      </c>
    </row>
    <row r="198" spans="1:5" hidden="1" x14ac:dyDescent="0.25">
      <c r="A198" t="s">
        <v>606</v>
      </c>
      <c r="E198" t="s">
        <v>343</v>
      </c>
    </row>
    <row r="199" spans="1:5" hidden="1" x14ac:dyDescent="0.25">
      <c r="A199" t="s">
        <v>300</v>
      </c>
      <c r="E199" t="s">
        <v>413</v>
      </c>
    </row>
    <row r="200" spans="1:5" hidden="1" x14ac:dyDescent="0.25">
      <c r="A200" t="s">
        <v>308</v>
      </c>
      <c r="E200" t="s">
        <v>457</v>
      </c>
    </row>
    <row r="201" spans="1:5" hidden="1" x14ac:dyDescent="0.25">
      <c r="A201" t="s">
        <v>1329</v>
      </c>
      <c r="E201" t="s">
        <v>657</v>
      </c>
    </row>
    <row r="202" spans="1:5" hidden="1" x14ac:dyDescent="0.25">
      <c r="A202" t="s">
        <v>724</v>
      </c>
      <c r="E202" t="s">
        <v>381</v>
      </c>
    </row>
    <row r="203" spans="1:5" hidden="1" x14ac:dyDescent="0.25">
      <c r="A203" t="s">
        <v>411</v>
      </c>
      <c r="E203" t="s">
        <v>805</v>
      </c>
    </row>
    <row r="204" spans="1:5" hidden="1" x14ac:dyDescent="0.25">
      <c r="A204" t="s">
        <v>372</v>
      </c>
      <c r="E204" t="s">
        <v>341</v>
      </c>
    </row>
    <row r="205" spans="1:5" hidden="1" x14ac:dyDescent="0.25">
      <c r="A205" t="s">
        <v>814</v>
      </c>
      <c r="E205" t="s">
        <v>836</v>
      </c>
    </row>
    <row r="206" spans="1:5" hidden="1" x14ac:dyDescent="0.25">
      <c r="A206" t="s">
        <v>526</v>
      </c>
      <c r="E206" t="s">
        <v>356</v>
      </c>
    </row>
    <row r="207" spans="1:5" hidden="1" x14ac:dyDescent="0.25">
      <c r="A207" t="s">
        <v>848</v>
      </c>
      <c r="E207" t="s">
        <v>431</v>
      </c>
    </row>
    <row r="208" spans="1:5" hidden="1" x14ac:dyDescent="0.25">
      <c r="A208" t="s">
        <v>1330</v>
      </c>
      <c r="E208" t="s">
        <v>420</v>
      </c>
    </row>
    <row r="209" spans="1:5" hidden="1" x14ac:dyDescent="0.25">
      <c r="A209" t="s">
        <v>1331</v>
      </c>
      <c r="E209" t="s">
        <v>408</v>
      </c>
    </row>
    <row r="210" spans="1:5" hidden="1" x14ac:dyDescent="0.25">
      <c r="A210" t="s">
        <v>1332</v>
      </c>
      <c r="E210" t="s">
        <v>427</v>
      </c>
    </row>
    <row r="211" spans="1:5" hidden="1" x14ac:dyDescent="0.25">
      <c r="A211" t="s">
        <v>426</v>
      </c>
      <c r="E211" t="s">
        <v>441</v>
      </c>
    </row>
    <row r="212" spans="1:5" hidden="1" x14ac:dyDescent="0.25">
      <c r="A212" t="s">
        <v>638</v>
      </c>
      <c r="E212" t="s">
        <v>398</v>
      </c>
    </row>
    <row r="213" spans="1:5" hidden="1" x14ac:dyDescent="0.25">
      <c r="A213" t="s">
        <v>699</v>
      </c>
      <c r="E213" t="s">
        <v>429</v>
      </c>
    </row>
    <row r="214" spans="1:5" hidden="1" x14ac:dyDescent="0.25">
      <c r="A214" t="s">
        <v>76</v>
      </c>
      <c r="E214" t="s">
        <v>438</v>
      </c>
    </row>
    <row r="215" spans="1:5" hidden="1" x14ac:dyDescent="0.25">
      <c r="A215" t="s">
        <v>194</v>
      </c>
      <c r="E215" t="s">
        <v>401</v>
      </c>
    </row>
    <row r="216" spans="1:5" hidden="1" x14ac:dyDescent="0.25">
      <c r="A216" t="s">
        <v>747</v>
      </c>
      <c r="E216" t="s">
        <v>403</v>
      </c>
    </row>
    <row r="217" spans="1:5" hidden="1" x14ac:dyDescent="0.25">
      <c r="A217" t="s">
        <v>603</v>
      </c>
      <c r="E217" t="s">
        <v>386</v>
      </c>
    </row>
    <row r="218" spans="1:5" hidden="1" x14ac:dyDescent="0.25">
      <c r="A218" t="s">
        <v>1333</v>
      </c>
      <c r="E218" t="s">
        <v>445</v>
      </c>
    </row>
    <row r="219" spans="1:5" hidden="1" x14ac:dyDescent="0.25">
      <c r="A219" t="s">
        <v>43</v>
      </c>
      <c r="E219" t="s">
        <v>433</v>
      </c>
    </row>
    <row r="220" spans="1:5" hidden="1" x14ac:dyDescent="0.25">
      <c r="A220" t="s">
        <v>187</v>
      </c>
      <c r="E220" t="s">
        <v>335</v>
      </c>
    </row>
    <row r="221" spans="1:5" hidden="1" x14ac:dyDescent="0.25">
      <c r="A221" t="s">
        <v>776</v>
      </c>
      <c r="E221" t="s">
        <v>424</v>
      </c>
    </row>
    <row r="222" spans="1:5" hidden="1" x14ac:dyDescent="0.25">
      <c r="A222" t="s">
        <v>200</v>
      </c>
      <c r="E222" t="s">
        <v>448</v>
      </c>
    </row>
    <row r="223" spans="1:5" hidden="1" x14ac:dyDescent="0.25">
      <c r="A223" t="s">
        <v>591</v>
      </c>
      <c r="E223" t="s">
        <v>435</v>
      </c>
    </row>
    <row r="224" spans="1:5" hidden="1" x14ac:dyDescent="0.25">
      <c r="A224" t="s">
        <v>432</v>
      </c>
      <c r="E224" t="s">
        <v>404</v>
      </c>
    </row>
    <row r="225" spans="1:5" hidden="1" x14ac:dyDescent="0.25">
      <c r="A225" t="s">
        <v>850</v>
      </c>
      <c r="E225" t="s">
        <v>394</v>
      </c>
    </row>
    <row r="226" spans="1:5" hidden="1" x14ac:dyDescent="0.25">
      <c r="A226" t="s">
        <v>41</v>
      </c>
      <c r="E226" t="s">
        <v>1334</v>
      </c>
    </row>
    <row r="227" spans="1:5" hidden="1" x14ac:dyDescent="0.25">
      <c r="A227" t="s">
        <v>444</v>
      </c>
      <c r="E227" t="s">
        <v>377</v>
      </c>
    </row>
    <row r="228" spans="1:5" hidden="1" x14ac:dyDescent="0.25">
      <c r="A228" t="s">
        <v>1335</v>
      </c>
      <c r="E228" t="s">
        <v>370</v>
      </c>
    </row>
    <row r="229" spans="1:5" hidden="1" x14ac:dyDescent="0.25">
      <c r="A229" t="s">
        <v>138</v>
      </c>
      <c r="E229" t="s">
        <v>524</v>
      </c>
    </row>
    <row r="230" spans="1:5" hidden="1" x14ac:dyDescent="0.25">
      <c r="A230" t="s">
        <v>167</v>
      </c>
      <c r="E230" t="s">
        <v>560</v>
      </c>
    </row>
    <row r="231" spans="1:5" hidden="1" x14ac:dyDescent="0.25">
      <c r="A231" t="s">
        <v>148</v>
      </c>
      <c r="E231" t="s">
        <v>588</v>
      </c>
    </row>
    <row r="232" spans="1:5" hidden="1" x14ac:dyDescent="0.25">
      <c r="A232" t="s">
        <v>436</v>
      </c>
      <c r="E232" t="s">
        <v>568</v>
      </c>
    </row>
    <row r="233" spans="1:5" hidden="1" x14ac:dyDescent="0.25">
      <c r="A233" t="s">
        <v>262</v>
      </c>
      <c r="E233" t="s">
        <v>467</v>
      </c>
    </row>
    <row r="234" spans="1:5" hidden="1" x14ac:dyDescent="0.25">
      <c r="A234" t="s">
        <v>561</v>
      </c>
      <c r="E234" t="s">
        <v>483</v>
      </c>
    </row>
    <row r="235" spans="1:5" hidden="1" x14ac:dyDescent="0.25">
      <c r="A235" t="s">
        <v>487</v>
      </c>
      <c r="E235" t="s">
        <v>605</v>
      </c>
    </row>
    <row r="236" spans="1:5" hidden="1" x14ac:dyDescent="0.25">
      <c r="A236" t="s">
        <v>465</v>
      </c>
      <c r="E236" t="s">
        <v>477</v>
      </c>
    </row>
    <row r="237" spans="1:5" hidden="1" x14ac:dyDescent="0.25">
      <c r="A237" t="s">
        <v>654</v>
      </c>
      <c r="E237" t="s">
        <v>1336</v>
      </c>
    </row>
    <row r="238" spans="1:5" hidden="1" x14ac:dyDescent="0.25">
      <c r="A238" t="s">
        <v>569</v>
      </c>
      <c r="E238" t="s">
        <v>492</v>
      </c>
    </row>
    <row r="239" spans="1:5" hidden="1" x14ac:dyDescent="0.25">
      <c r="A239" t="s">
        <v>554</v>
      </c>
      <c r="E239" t="s">
        <v>530</v>
      </c>
    </row>
    <row r="240" spans="1:5" hidden="1" x14ac:dyDescent="0.25">
      <c r="A240" t="s">
        <v>745</v>
      </c>
      <c r="E240" t="s">
        <v>466</v>
      </c>
    </row>
    <row r="241" spans="1:5" hidden="1" x14ac:dyDescent="0.25">
      <c r="A241" t="s">
        <v>485</v>
      </c>
      <c r="E241" t="s">
        <v>812</v>
      </c>
    </row>
    <row r="242" spans="1:5" hidden="1" x14ac:dyDescent="0.25">
      <c r="A242" t="s">
        <v>580</v>
      </c>
      <c r="E242" t="s">
        <v>522</v>
      </c>
    </row>
    <row r="243" spans="1:5" hidden="1" x14ac:dyDescent="0.25">
      <c r="A243" t="s">
        <v>1337</v>
      </c>
      <c r="E243" t="s">
        <v>523</v>
      </c>
    </row>
    <row r="244" spans="1:5" hidden="1" x14ac:dyDescent="0.25">
      <c r="A244" t="s">
        <v>643</v>
      </c>
      <c r="E244" t="s">
        <v>494</v>
      </c>
    </row>
    <row r="245" spans="1:5" hidden="1" x14ac:dyDescent="0.25">
      <c r="A245" t="s">
        <v>270</v>
      </c>
      <c r="E245" t="s">
        <v>503</v>
      </c>
    </row>
    <row r="246" spans="1:5" hidden="1" x14ac:dyDescent="0.25">
      <c r="A246" t="s">
        <v>668</v>
      </c>
      <c r="E246" t="s">
        <v>1338</v>
      </c>
    </row>
    <row r="247" spans="1:5" hidden="1" x14ac:dyDescent="0.25">
      <c r="A247" t="s">
        <v>675</v>
      </c>
      <c r="E247" t="s">
        <v>574</v>
      </c>
    </row>
    <row r="248" spans="1:5" hidden="1" x14ac:dyDescent="0.25">
      <c r="A248" t="s">
        <v>518</v>
      </c>
      <c r="E248" t="s">
        <v>463</v>
      </c>
    </row>
    <row r="249" spans="1:5" hidden="1" x14ac:dyDescent="0.25">
      <c r="A249" t="s">
        <v>514</v>
      </c>
      <c r="E249" t="s">
        <v>586</v>
      </c>
    </row>
    <row r="250" spans="1:5" hidden="1" x14ac:dyDescent="0.25">
      <c r="A250" t="s">
        <v>677</v>
      </c>
      <c r="E250" t="s">
        <v>570</v>
      </c>
    </row>
    <row r="251" spans="1:5" hidden="1" x14ac:dyDescent="0.25">
      <c r="A251" t="s">
        <v>297</v>
      </c>
      <c r="E251" t="s">
        <v>527</v>
      </c>
    </row>
    <row r="252" spans="1:5" hidden="1" x14ac:dyDescent="0.25">
      <c r="A252" t="s">
        <v>468</v>
      </c>
      <c r="E252" t="s">
        <v>553</v>
      </c>
    </row>
    <row r="253" spans="1:5" hidden="1" x14ac:dyDescent="0.25">
      <c r="A253" t="s">
        <v>97</v>
      </c>
      <c r="E253" t="s">
        <v>703</v>
      </c>
    </row>
    <row r="254" spans="1:5" hidden="1" x14ac:dyDescent="0.25">
      <c r="A254" t="s">
        <v>472</v>
      </c>
      <c r="E254" t="s">
        <v>486</v>
      </c>
    </row>
    <row r="255" spans="1:5" hidden="1" x14ac:dyDescent="0.25">
      <c r="A255" t="s">
        <v>105</v>
      </c>
      <c r="E255" t="s">
        <v>596</v>
      </c>
    </row>
    <row r="256" spans="1:5" hidden="1" x14ac:dyDescent="0.25">
      <c r="A256" t="s">
        <v>614</v>
      </c>
      <c r="E256" t="s">
        <v>501</v>
      </c>
    </row>
    <row r="257" spans="1:5" hidden="1" x14ac:dyDescent="0.25">
      <c r="A257" t="s">
        <v>1339</v>
      </c>
      <c r="E257" t="s">
        <v>549</v>
      </c>
    </row>
    <row r="258" spans="1:5" hidden="1" x14ac:dyDescent="0.25">
      <c r="A258" t="s">
        <v>456</v>
      </c>
      <c r="E258" t="s">
        <v>547</v>
      </c>
    </row>
    <row r="259" spans="1:5" hidden="1" x14ac:dyDescent="0.25">
      <c r="A259" t="s">
        <v>1340</v>
      </c>
      <c r="E259" t="s">
        <v>576</v>
      </c>
    </row>
    <row r="260" spans="1:5" hidden="1" x14ac:dyDescent="0.25">
      <c r="A260" t="s">
        <v>713</v>
      </c>
      <c r="E260" t="s">
        <v>577</v>
      </c>
    </row>
    <row r="261" spans="1:5" hidden="1" x14ac:dyDescent="0.25">
      <c r="A261" t="s">
        <v>417</v>
      </c>
      <c r="E261" t="s">
        <v>578</v>
      </c>
    </row>
    <row r="262" spans="1:5" hidden="1" x14ac:dyDescent="0.25">
      <c r="A262" t="s">
        <v>762</v>
      </c>
      <c r="E262" t="s">
        <v>480</v>
      </c>
    </row>
    <row r="263" spans="1:5" hidden="1" x14ac:dyDescent="0.25">
      <c r="A263" t="s">
        <v>174</v>
      </c>
      <c r="E263" t="s">
        <v>521</v>
      </c>
    </row>
    <row r="264" spans="1:5" hidden="1" x14ac:dyDescent="0.25">
      <c r="A264" t="s">
        <v>171</v>
      </c>
      <c r="E264" t="s">
        <v>519</v>
      </c>
    </row>
    <row r="265" spans="1:5" hidden="1" x14ac:dyDescent="0.25">
      <c r="A265" t="s">
        <v>650</v>
      </c>
      <c r="E265" t="s">
        <v>678</v>
      </c>
    </row>
    <row r="266" spans="1:5" hidden="1" x14ac:dyDescent="0.25">
      <c r="A266" t="s">
        <v>722</v>
      </c>
      <c r="E266" t="s">
        <v>510</v>
      </c>
    </row>
    <row r="267" spans="1:5" hidden="1" x14ac:dyDescent="0.25">
      <c r="A267" t="s">
        <v>460</v>
      </c>
      <c r="E267" t="s">
        <v>508</v>
      </c>
    </row>
    <row r="268" spans="1:5" hidden="1" x14ac:dyDescent="0.25">
      <c r="A268" t="s">
        <v>326</v>
      </c>
      <c r="E268" t="s">
        <v>581</v>
      </c>
    </row>
    <row r="269" spans="1:5" hidden="1" x14ac:dyDescent="0.25">
      <c r="A269" t="s">
        <v>727</v>
      </c>
      <c r="E269" t="s">
        <v>499</v>
      </c>
    </row>
    <row r="270" spans="1:5" hidden="1" x14ac:dyDescent="0.25">
      <c r="A270" t="s">
        <v>512</v>
      </c>
      <c r="E270" t="s">
        <v>469</v>
      </c>
    </row>
    <row r="271" spans="1:5" hidden="1" x14ac:dyDescent="0.25">
      <c r="A271" t="s">
        <v>228</v>
      </c>
      <c r="E271" t="s">
        <v>515</v>
      </c>
    </row>
    <row r="272" spans="1:5" hidden="1" x14ac:dyDescent="0.25">
      <c r="A272" t="s">
        <v>729</v>
      </c>
      <c r="E272" t="s">
        <v>1341</v>
      </c>
    </row>
    <row r="273" spans="1:5" hidden="1" x14ac:dyDescent="0.25">
      <c r="A273" t="s">
        <v>607</v>
      </c>
      <c r="E273" t="s">
        <v>1342</v>
      </c>
    </row>
    <row r="274" spans="1:5" hidden="1" x14ac:dyDescent="0.25">
      <c r="A274" t="s">
        <v>248</v>
      </c>
      <c r="E274" t="s">
        <v>546</v>
      </c>
    </row>
    <row r="275" spans="1:5" hidden="1" x14ac:dyDescent="0.25">
      <c r="A275" t="s">
        <v>328</v>
      </c>
      <c r="E275" t="s">
        <v>513</v>
      </c>
    </row>
    <row r="276" spans="1:5" hidden="1" x14ac:dyDescent="0.25">
      <c r="A276" t="s">
        <v>789</v>
      </c>
      <c r="E276" t="s">
        <v>478</v>
      </c>
    </row>
    <row r="277" spans="1:5" hidden="1" x14ac:dyDescent="0.25">
      <c r="A277" t="s">
        <v>42</v>
      </c>
      <c r="E277" t="s">
        <v>592</v>
      </c>
    </row>
    <row r="278" spans="1:5" hidden="1" x14ac:dyDescent="0.25">
      <c r="A278" t="s">
        <v>422</v>
      </c>
      <c r="E278" t="s">
        <v>471</v>
      </c>
    </row>
    <row r="279" spans="1:5" hidden="1" x14ac:dyDescent="0.25">
      <c r="A279" t="s">
        <v>319</v>
      </c>
      <c r="E279" t="s">
        <v>481</v>
      </c>
    </row>
    <row r="280" spans="1:5" hidden="1" x14ac:dyDescent="0.25">
      <c r="A280" t="s">
        <v>449</v>
      </c>
      <c r="E280" t="s">
        <v>539</v>
      </c>
    </row>
    <row r="281" spans="1:5" hidden="1" x14ac:dyDescent="0.25">
      <c r="A281" t="s">
        <v>632</v>
      </c>
      <c r="E281" t="s">
        <v>564</v>
      </c>
    </row>
    <row r="282" spans="1:5" hidden="1" x14ac:dyDescent="0.25">
      <c r="A282" t="s">
        <v>1343</v>
      </c>
      <c r="E282" t="s">
        <v>562</v>
      </c>
    </row>
    <row r="283" spans="1:5" hidden="1" x14ac:dyDescent="0.25">
      <c r="A283" t="s">
        <v>273</v>
      </c>
      <c r="E283" t="s">
        <v>464</v>
      </c>
    </row>
    <row r="284" spans="1:5" hidden="1" x14ac:dyDescent="0.25">
      <c r="A284" t="s">
        <v>806</v>
      </c>
      <c r="E284" t="s">
        <v>557</v>
      </c>
    </row>
    <row r="285" spans="1:5" hidden="1" x14ac:dyDescent="0.25">
      <c r="A285" t="s">
        <v>624</v>
      </c>
      <c r="E285" t="s">
        <v>552</v>
      </c>
    </row>
    <row r="286" spans="1:5" hidden="1" x14ac:dyDescent="0.25">
      <c r="A286" t="s">
        <v>1344</v>
      </c>
      <c r="E286" t="s">
        <v>488</v>
      </c>
    </row>
    <row r="287" spans="1:5" hidden="1" x14ac:dyDescent="0.25">
      <c r="A287" t="s">
        <v>533</v>
      </c>
      <c r="E287" t="s">
        <v>475</v>
      </c>
    </row>
    <row r="288" spans="1:5" hidden="1" x14ac:dyDescent="0.25">
      <c r="A288" t="s">
        <v>65</v>
      </c>
      <c r="E288" t="s">
        <v>476</v>
      </c>
    </row>
    <row r="289" spans="1:5" hidden="1" x14ac:dyDescent="0.25">
      <c r="A289" t="s">
        <v>656</v>
      </c>
      <c r="E289" t="s">
        <v>505</v>
      </c>
    </row>
    <row r="290" spans="1:5" hidden="1" x14ac:dyDescent="0.25">
      <c r="A290" t="s">
        <v>1345</v>
      </c>
      <c r="E290" t="s">
        <v>525</v>
      </c>
    </row>
    <row r="291" spans="1:5" hidden="1" x14ac:dyDescent="0.25">
      <c r="A291" t="s">
        <v>118</v>
      </c>
      <c r="E291" t="s">
        <v>1346</v>
      </c>
    </row>
    <row r="292" spans="1:5" hidden="1" x14ac:dyDescent="0.25">
      <c r="A292" t="s">
        <v>589</v>
      </c>
      <c r="E292" t="s">
        <v>600</v>
      </c>
    </row>
    <row r="293" spans="1:5" hidden="1" x14ac:dyDescent="0.25">
      <c r="A293" t="s">
        <v>584</v>
      </c>
      <c r="E293" t="s">
        <v>573</v>
      </c>
    </row>
    <row r="294" spans="1:5" hidden="1" x14ac:dyDescent="0.25">
      <c r="A294" t="s">
        <v>1347</v>
      </c>
      <c r="E294" t="s">
        <v>609</v>
      </c>
    </row>
    <row r="295" spans="1:5" hidden="1" x14ac:dyDescent="0.25">
      <c r="A295" t="s">
        <v>516</v>
      </c>
      <c r="E295" t="s">
        <v>571</v>
      </c>
    </row>
    <row r="296" spans="1:5" hidden="1" x14ac:dyDescent="0.25">
      <c r="A296" t="s">
        <v>621</v>
      </c>
      <c r="E296" t="s">
        <v>575</v>
      </c>
    </row>
    <row r="297" spans="1:5" hidden="1" x14ac:dyDescent="0.25">
      <c r="A297" t="s">
        <v>535</v>
      </c>
      <c r="E297" t="s">
        <v>566</v>
      </c>
    </row>
    <row r="298" spans="1:5" hidden="1" x14ac:dyDescent="0.25">
      <c r="A298" t="s">
        <v>757</v>
      </c>
      <c r="E298" t="s">
        <v>542</v>
      </c>
    </row>
    <row r="299" spans="1:5" hidden="1" x14ac:dyDescent="0.25">
      <c r="A299" t="s">
        <v>1348</v>
      </c>
      <c r="E299" t="s">
        <v>567</v>
      </c>
    </row>
    <row r="300" spans="1:5" x14ac:dyDescent="0.25">
      <c r="E300" t="s">
        <v>598</v>
      </c>
    </row>
    <row r="301" spans="1:5" x14ac:dyDescent="0.25">
      <c r="E301" t="s">
        <v>26</v>
      </c>
    </row>
    <row r="302" spans="1:5" x14ac:dyDescent="0.25">
      <c r="E302" t="s">
        <v>585</v>
      </c>
    </row>
    <row r="303" spans="1:5" x14ac:dyDescent="0.25">
      <c r="E303" t="s">
        <v>583</v>
      </c>
    </row>
    <row r="304" spans="1:5" x14ac:dyDescent="0.25">
      <c r="E304" t="s">
        <v>551</v>
      </c>
    </row>
    <row r="305" spans="5:5" x14ac:dyDescent="0.25">
      <c r="E305" t="s">
        <v>579</v>
      </c>
    </row>
    <row r="306" spans="5:5" x14ac:dyDescent="0.25">
      <c r="E306" t="s">
        <v>484</v>
      </c>
    </row>
    <row r="307" spans="5:5" x14ac:dyDescent="0.25">
      <c r="E307" t="s">
        <v>490</v>
      </c>
    </row>
    <row r="308" spans="5:5" x14ac:dyDescent="0.25">
      <c r="E308" t="s">
        <v>594</v>
      </c>
    </row>
    <row r="309" spans="5:5" x14ac:dyDescent="0.25">
      <c r="E309" t="s">
        <v>511</v>
      </c>
    </row>
    <row r="310" spans="5:5" x14ac:dyDescent="0.25">
      <c r="E310" t="s">
        <v>536</v>
      </c>
    </row>
    <row r="311" spans="5:5" x14ac:dyDescent="0.25">
      <c r="E311" t="s">
        <v>544</v>
      </c>
    </row>
    <row r="312" spans="5:5" x14ac:dyDescent="0.25">
      <c r="E312" t="s">
        <v>461</v>
      </c>
    </row>
    <row r="313" spans="5:5" x14ac:dyDescent="0.25">
      <c r="E313" t="s">
        <v>459</v>
      </c>
    </row>
    <row r="314" spans="5:5" x14ac:dyDescent="0.25">
      <c r="E314" t="s">
        <v>497</v>
      </c>
    </row>
    <row r="315" spans="5:5" x14ac:dyDescent="0.25">
      <c r="E315" t="s">
        <v>555</v>
      </c>
    </row>
    <row r="316" spans="5:5" x14ac:dyDescent="0.25">
      <c r="E316" t="s">
        <v>532</v>
      </c>
    </row>
    <row r="317" spans="5:5" x14ac:dyDescent="0.25">
      <c r="E317" t="s">
        <v>534</v>
      </c>
    </row>
    <row r="318" spans="5:5" x14ac:dyDescent="0.25">
      <c r="E318" t="s">
        <v>558</v>
      </c>
    </row>
    <row r="319" spans="5:5" x14ac:dyDescent="0.25">
      <c r="E319" t="s">
        <v>473</v>
      </c>
    </row>
    <row r="320" spans="5:5" x14ac:dyDescent="0.25">
      <c r="E320" t="s">
        <v>517</v>
      </c>
    </row>
    <row r="321" spans="5:5" x14ac:dyDescent="0.25">
      <c r="E321" t="s">
        <v>540</v>
      </c>
    </row>
    <row r="322" spans="5:5" x14ac:dyDescent="0.25">
      <c r="E322" t="s">
        <v>590</v>
      </c>
    </row>
    <row r="323" spans="5:5" x14ac:dyDescent="0.25">
      <c r="E323" t="s">
        <v>688</v>
      </c>
    </row>
    <row r="324" spans="5:5" x14ac:dyDescent="0.25">
      <c r="E324" t="s">
        <v>627</v>
      </c>
    </row>
    <row r="325" spans="5:5" x14ac:dyDescent="0.25">
      <c r="E325" t="s">
        <v>613</v>
      </c>
    </row>
    <row r="326" spans="5:5" x14ac:dyDescent="0.25">
      <c r="E326" t="s">
        <v>661</v>
      </c>
    </row>
    <row r="327" spans="5:5" x14ac:dyDescent="0.25">
      <c r="E327" t="s">
        <v>744</v>
      </c>
    </row>
    <row r="328" spans="5:5" x14ac:dyDescent="0.25">
      <c r="E328" t="s">
        <v>672</v>
      </c>
    </row>
    <row r="329" spans="5:5" x14ac:dyDescent="0.25">
      <c r="E329" t="s">
        <v>740</v>
      </c>
    </row>
    <row r="330" spans="5:5" x14ac:dyDescent="0.25">
      <c r="E330" t="s">
        <v>704</v>
      </c>
    </row>
    <row r="331" spans="5:5" x14ac:dyDescent="0.25">
      <c r="E331" t="s">
        <v>611</v>
      </c>
    </row>
    <row r="332" spans="5:5" x14ac:dyDescent="0.25">
      <c r="E332" t="s">
        <v>634</v>
      </c>
    </row>
    <row r="333" spans="5:5" x14ac:dyDescent="0.25">
      <c r="E333" t="s">
        <v>719</v>
      </c>
    </row>
    <row r="334" spans="5:5" x14ac:dyDescent="0.25">
      <c r="E334" t="s">
        <v>655</v>
      </c>
    </row>
    <row r="335" spans="5:5" x14ac:dyDescent="0.25">
      <c r="E335" t="s">
        <v>735</v>
      </c>
    </row>
    <row r="336" spans="5:5" x14ac:dyDescent="0.25">
      <c r="E336" t="s">
        <v>647</v>
      </c>
    </row>
    <row r="337" spans="5:5" x14ac:dyDescent="0.25">
      <c r="E337" t="s">
        <v>714</v>
      </c>
    </row>
    <row r="338" spans="5:5" x14ac:dyDescent="0.25">
      <c r="E338" t="s">
        <v>720</v>
      </c>
    </row>
    <row r="339" spans="5:5" x14ac:dyDescent="0.25">
      <c r="E339" t="s">
        <v>1349</v>
      </c>
    </row>
    <row r="340" spans="5:5" x14ac:dyDescent="0.25">
      <c r="E340" t="s">
        <v>427</v>
      </c>
    </row>
    <row r="341" spans="5:5" x14ac:dyDescent="0.25">
      <c r="E341" t="s">
        <v>629</v>
      </c>
    </row>
    <row r="342" spans="5:5" x14ac:dyDescent="0.25">
      <c r="E342" t="s">
        <v>695</v>
      </c>
    </row>
    <row r="343" spans="5:5" x14ac:dyDescent="0.25">
      <c r="E343" t="s">
        <v>728</v>
      </c>
    </row>
    <row r="344" spans="5:5" x14ac:dyDescent="0.25">
      <c r="E344" t="s">
        <v>717</v>
      </c>
    </row>
    <row r="345" spans="5:5" x14ac:dyDescent="0.25">
      <c r="E345" t="s">
        <v>665</v>
      </c>
    </row>
    <row r="346" spans="5:5" x14ac:dyDescent="0.25">
      <c r="E346" t="s">
        <v>1350</v>
      </c>
    </row>
    <row r="347" spans="5:5" x14ac:dyDescent="0.25">
      <c r="E347" t="s">
        <v>659</v>
      </c>
    </row>
    <row r="348" spans="5:5" x14ac:dyDescent="0.25">
      <c r="E348" t="s">
        <v>739</v>
      </c>
    </row>
    <row r="349" spans="5:5" x14ac:dyDescent="0.25">
      <c r="E349" t="s">
        <v>705</v>
      </c>
    </row>
    <row r="350" spans="5:5" x14ac:dyDescent="0.25">
      <c r="E350" t="s">
        <v>730</v>
      </c>
    </row>
    <row r="351" spans="5:5" x14ac:dyDescent="0.25">
      <c r="E351" t="s">
        <v>710</v>
      </c>
    </row>
    <row r="352" spans="5:5" x14ac:dyDescent="0.25">
      <c r="E352" t="s">
        <v>725</v>
      </c>
    </row>
    <row r="353" spans="5:5" x14ac:dyDescent="0.25">
      <c r="E353" t="s">
        <v>676</v>
      </c>
    </row>
    <row r="354" spans="5:5" x14ac:dyDescent="0.25">
      <c r="E354" t="s">
        <v>708</v>
      </c>
    </row>
    <row r="355" spans="5:5" x14ac:dyDescent="0.25">
      <c r="E355" t="s">
        <v>645</v>
      </c>
    </row>
    <row r="356" spans="5:5" x14ac:dyDescent="0.25">
      <c r="E356" t="s">
        <v>642</v>
      </c>
    </row>
    <row r="357" spans="5:5" x14ac:dyDescent="0.25">
      <c r="E357" t="s">
        <v>657</v>
      </c>
    </row>
    <row r="358" spans="5:5" x14ac:dyDescent="0.25">
      <c r="E358" t="s">
        <v>715</v>
      </c>
    </row>
    <row r="359" spans="5:5" x14ac:dyDescent="0.25">
      <c r="E359" t="s">
        <v>651</v>
      </c>
    </row>
    <row r="360" spans="5:5" x14ac:dyDescent="0.25">
      <c r="E360" t="s">
        <v>698</v>
      </c>
    </row>
    <row r="361" spans="5:5" x14ac:dyDescent="0.25">
      <c r="E361" t="s">
        <v>721</v>
      </c>
    </row>
    <row r="362" spans="5:5" x14ac:dyDescent="0.25">
      <c r="E362" t="s">
        <v>737</v>
      </c>
    </row>
    <row r="363" spans="5:5" x14ac:dyDescent="0.25">
      <c r="E363" t="s">
        <v>734</v>
      </c>
    </row>
    <row r="364" spans="5:5" x14ac:dyDescent="0.25">
      <c r="E364" t="s">
        <v>615</v>
      </c>
    </row>
    <row r="365" spans="5:5" x14ac:dyDescent="0.25">
      <c r="E365" t="s">
        <v>746</v>
      </c>
    </row>
    <row r="366" spans="5:5" x14ac:dyDescent="0.25">
      <c r="E366" t="s">
        <v>653</v>
      </c>
    </row>
    <row r="367" spans="5:5" x14ac:dyDescent="0.25">
      <c r="E367" t="s">
        <v>712</v>
      </c>
    </row>
    <row r="368" spans="5:5" x14ac:dyDescent="0.25">
      <c r="E368" t="s">
        <v>667</v>
      </c>
    </row>
    <row r="369" spans="5:5" x14ac:dyDescent="0.25">
      <c r="E369" t="s">
        <v>1351</v>
      </c>
    </row>
    <row r="370" spans="5:5" x14ac:dyDescent="0.25">
      <c r="E370" t="s">
        <v>678</v>
      </c>
    </row>
    <row r="371" spans="5:5" x14ac:dyDescent="0.25">
      <c r="E371" t="s">
        <v>690</v>
      </c>
    </row>
    <row r="372" spans="5:5" x14ac:dyDescent="0.25">
      <c r="E372" t="s">
        <v>681</v>
      </c>
    </row>
    <row r="373" spans="5:5" x14ac:dyDescent="0.25">
      <c r="E373" t="s">
        <v>680</v>
      </c>
    </row>
    <row r="374" spans="5:5" x14ac:dyDescent="0.25">
      <c r="E374" t="s">
        <v>623</v>
      </c>
    </row>
    <row r="375" spans="5:5" x14ac:dyDescent="0.25">
      <c r="E375" t="s">
        <v>692</v>
      </c>
    </row>
    <row r="376" spans="5:5" x14ac:dyDescent="0.25">
      <c r="E376" t="s">
        <v>670</v>
      </c>
    </row>
    <row r="377" spans="5:5" x14ac:dyDescent="0.25">
      <c r="E377" t="s">
        <v>1352</v>
      </c>
    </row>
    <row r="378" spans="5:5" x14ac:dyDescent="0.25">
      <c r="E378" t="s">
        <v>633</v>
      </c>
    </row>
    <row r="379" spans="5:5" x14ac:dyDescent="0.25">
      <c r="E379" t="s">
        <v>701</v>
      </c>
    </row>
    <row r="380" spans="5:5" x14ac:dyDescent="0.25">
      <c r="E380" t="s">
        <v>742</v>
      </c>
    </row>
    <row r="381" spans="5:5" x14ac:dyDescent="0.25">
      <c r="E381" t="s">
        <v>663</v>
      </c>
    </row>
    <row r="382" spans="5:5" x14ac:dyDescent="0.25">
      <c r="E382" t="s">
        <v>693</v>
      </c>
    </row>
    <row r="383" spans="5:5" x14ac:dyDescent="0.25">
      <c r="E383" t="s">
        <v>700</v>
      </c>
    </row>
    <row r="384" spans="5:5" x14ac:dyDescent="0.25">
      <c r="E384" t="s">
        <v>737</v>
      </c>
    </row>
    <row r="385" spans="5:5" x14ac:dyDescent="0.25">
      <c r="E385" t="s">
        <v>674</v>
      </c>
    </row>
    <row r="386" spans="5:5" x14ac:dyDescent="0.25">
      <c r="E386" t="s">
        <v>702</v>
      </c>
    </row>
    <row r="387" spans="5:5" x14ac:dyDescent="0.25">
      <c r="E387" t="s">
        <v>1353</v>
      </c>
    </row>
    <row r="388" spans="5:5" x14ac:dyDescent="0.25">
      <c r="E388" t="s">
        <v>723</v>
      </c>
    </row>
    <row r="389" spans="5:5" x14ac:dyDescent="0.25">
      <c r="E389" t="s">
        <v>683</v>
      </c>
    </row>
    <row r="390" spans="5:5" x14ac:dyDescent="0.25">
      <c r="E390" t="s">
        <v>682</v>
      </c>
    </row>
    <row r="391" spans="5:5" x14ac:dyDescent="0.25">
      <c r="E391" t="s">
        <v>684</v>
      </c>
    </row>
    <row r="392" spans="5:5" x14ac:dyDescent="0.25">
      <c r="E392" t="s">
        <v>631</v>
      </c>
    </row>
    <row r="393" spans="5:5" x14ac:dyDescent="0.25">
      <c r="E393" t="s">
        <v>640</v>
      </c>
    </row>
    <row r="394" spans="5:5" x14ac:dyDescent="0.25">
      <c r="E394" t="s">
        <v>618</v>
      </c>
    </row>
    <row r="395" spans="5:5" x14ac:dyDescent="0.25">
      <c r="E395" t="s">
        <v>637</v>
      </c>
    </row>
    <row r="396" spans="5:5" x14ac:dyDescent="0.25">
      <c r="E396" t="s">
        <v>620</v>
      </c>
    </row>
    <row r="397" spans="5:5" x14ac:dyDescent="0.25">
      <c r="E397" t="s">
        <v>686</v>
      </c>
    </row>
    <row r="398" spans="5:5" x14ac:dyDescent="0.25">
      <c r="E398" t="s">
        <v>398</v>
      </c>
    </row>
    <row r="399" spans="5:5" x14ac:dyDescent="0.25">
      <c r="E399" t="s">
        <v>625</v>
      </c>
    </row>
    <row r="400" spans="5:5" x14ac:dyDescent="0.25">
      <c r="E400" t="s">
        <v>732</v>
      </c>
    </row>
    <row r="401" spans="5:5" x14ac:dyDescent="0.25">
      <c r="E401" t="s">
        <v>767</v>
      </c>
    </row>
    <row r="402" spans="5:5" x14ac:dyDescent="0.25">
      <c r="E402" t="s">
        <v>765</v>
      </c>
    </row>
    <row r="403" spans="5:5" x14ac:dyDescent="0.25">
      <c r="E403" t="s">
        <v>851</v>
      </c>
    </row>
    <row r="404" spans="5:5" x14ac:dyDescent="0.25">
      <c r="E404" t="s">
        <v>761</v>
      </c>
    </row>
    <row r="405" spans="5:5" x14ac:dyDescent="0.25">
      <c r="E405" t="s">
        <v>780</v>
      </c>
    </row>
    <row r="406" spans="5:5" x14ac:dyDescent="0.25">
      <c r="E406" t="s">
        <v>775</v>
      </c>
    </row>
    <row r="407" spans="5:5" x14ac:dyDescent="0.25">
      <c r="E407" t="s">
        <v>809</v>
      </c>
    </row>
    <row r="408" spans="5:5" x14ac:dyDescent="0.25">
      <c r="E408" t="s">
        <v>749</v>
      </c>
    </row>
    <row r="409" spans="5:5" x14ac:dyDescent="0.25">
      <c r="E409" t="s">
        <v>852</v>
      </c>
    </row>
    <row r="410" spans="5:5" x14ac:dyDescent="0.25">
      <c r="E410" t="s">
        <v>788</v>
      </c>
    </row>
    <row r="411" spans="5:5" x14ac:dyDescent="0.25">
      <c r="E411" t="s">
        <v>799</v>
      </c>
    </row>
    <row r="412" spans="5:5" x14ac:dyDescent="0.25">
      <c r="E412" t="s">
        <v>842</v>
      </c>
    </row>
    <row r="413" spans="5:5" x14ac:dyDescent="0.25">
      <c r="E413" t="s">
        <v>812</v>
      </c>
    </row>
    <row r="414" spans="5:5" x14ac:dyDescent="0.25">
      <c r="E414" t="s">
        <v>824</v>
      </c>
    </row>
    <row r="415" spans="5:5" x14ac:dyDescent="0.25">
      <c r="E415" t="s">
        <v>291</v>
      </c>
    </row>
    <row r="416" spans="5:5" x14ac:dyDescent="0.25">
      <c r="E416" t="s">
        <v>763</v>
      </c>
    </row>
    <row r="417" spans="5:5" x14ac:dyDescent="0.25">
      <c r="E417" t="s">
        <v>813</v>
      </c>
    </row>
    <row r="418" spans="5:5" x14ac:dyDescent="0.25">
      <c r="E418" t="s">
        <v>761</v>
      </c>
    </row>
    <row r="419" spans="5:5" x14ac:dyDescent="0.25">
      <c r="E419" t="s">
        <v>805</v>
      </c>
    </row>
    <row r="420" spans="5:5" x14ac:dyDescent="0.25">
      <c r="E420" t="s">
        <v>778</v>
      </c>
    </row>
    <row r="421" spans="5:5" x14ac:dyDescent="0.25">
      <c r="E421" t="s">
        <v>854</v>
      </c>
    </row>
    <row r="422" spans="5:5" x14ac:dyDescent="0.25">
      <c r="E422" t="s">
        <v>822</v>
      </c>
    </row>
    <row r="423" spans="5:5" x14ac:dyDescent="0.25">
      <c r="E423" t="s">
        <v>836</v>
      </c>
    </row>
    <row r="424" spans="5:5" x14ac:dyDescent="0.25">
      <c r="E424" t="s">
        <v>849</v>
      </c>
    </row>
    <row r="425" spans="5:5" x14ac:dyDescent="0.25">
      <c r="E425" t="s">
        <v>818</v>
      </c>
    </row>
    <row r="426" spans="5:5" x14ac:dyDescent="0.25">
      <c r="E426" t="s">
        <v>827</v>
      </c>
    </row>
    <row r="427" spans="5:5" x14ac:dyDescent="0.25">
      <c r="E427" t="s">
        <v>838</v>
      </c>
    </row>
    <row r="428" spans="5:5" x14ac:dyDescent="0.25">
      <c r="E428" t="s">
        <v>844</v>
      </c>
    </row>
    <row r="429" spans="5:5" x14ac:dyDescent="0.25">
      <c r="E429" t="s">
        <v>811</v>
      </c>
    </row>
    <row r="430" spans="5:5" x14ac:dyDescent="0.25">
      <c r="E430" t="s">
        <v>840</v>
      </c>
    </row>
    <row r="431" spans="5:5" x14ac:dyDescent="0.25">
      <c r="E431" t="s">
        <v>1354</v>
      </c>
    </row>
    <row r="432" spans="5:5" x14ac:dyDescent="0.25">
      <c r="E432" t="s">
        <v>803</v>
      </c>
    </row>
    <row r="433" spans="5:5" x14ac:dyDescent="0.25">
      <c r="E433" t="s">
        <v>784</v>
      </c>
    </row>
    <row r="434" spans="5:5" x14ac:dyDescent="0.25">
      <c r="E434" t="s">
        <v>781</v>
      </c>
    </row>
    <row r="435" spans="5:5" x14ac:dyDescent="0.25">
      <c r="E435" t="s">
        <v>773</v>
      </c>
    </row>
    <row r="436" spans="5:5" x14ac:dyDescent="0.25">
      <c r="E436" t="s">
        <v>786</v>
      </c>
    </row>
    <row r="437" spans="5:5" x14ac:dyDescent="0.25">
      <c r="E437" t="s">
        <v>847</v>
      </c>
    </row>
    <row r="438" spans="5:5" x14ac:dyDescent="0.25">
      <c r="E438" t="s">
        <v>756</v>
      </c>
    </row>
    <row r="439" spans="5:5" x14ac:dyDescent="0.25">
      <c r="E439" t="s">
        <v>1355</v>
      </c>
    </row>
  </sheetData>
  <autoFilter ref="A1:A299" xr:uid="{8F3A0B38-29F0-4C06-B5F6-B08A9B42D1D3}">
    <filterColumn colId="0">
      <filters>
        <filter val="Fiduciaria Popular, S.A. Grupo Peguero Curiel, S.R.L"/>
        <filter val="Grupo Peguero Curiel, S.R.L"/>
      </filters>
    </filterColumn>
    <sortState xmlns:xlrd2="http://schemas.microsoft.com/office/spreadsheetml/2017/richdata2" ref="A152:A170">
      <sortCondition ref="A1:A29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6FA0-535D-48AF-BA24-16C38F21B6E3}">
  <dimension ref="G11:G15"/>
  <sheetViews>
    <sheetView workbookViewId="0">
      <selection activeCell="E666" sqref="E666"/>
    </sheetView>
  </sheetViews>
  <sheetFormatPr baseColWidth="10" defaultColWidth="11.42578125" defaultRowHeight="15" x14ac:dyDescent="0.25"/>
  <cols>
    <col min="7" max="7" width="21.7109375" customWidth="1"/>
  </cols>
  <sheetData>
    <row r="11" spans="7:7" x14ac:dyDescent="0.25">
      <c r="G11" s="62">
        <f>58*2299364.58</f>
        <v>133363145.64</v>
      </c>
    </row>
    <row r="12" spans="7:7" x14ac:dyDescent="0.25">
      <c r="G12" s="62">
        <f>36*2979071.54</f>
        <v>107246575.44</v>
      </c>
    </row>
    <row r="13" spans="7:7" x14ac:dyDescent="0.25">
      <c r="G13" s="62">
        <f>176*1661433.79</f>
        <v>292412347.04000002</v>
      </c>
    </row>
    <row r="14" spans="7:7" x14ac:dyDescent="0.25">
      <c r="G14" s="62">
        <f>560*1644145.19</f>
        <v>920721306.39999998</v>
      </c>
    </row>
    <row r="15" spans="7:7" x14ac:dyDescent="0.25">
      <c r="G15" s="63">
        <f>SUM(G11:G14)</f>
        <v>1453743374.52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9E71-0199-4B05-B26C-7C5488F61296}">
  <dimension ref="A1:M858"/>
  <sheetViews>
    <sheetView view="pageBreakPreview" topLeftCell="C1" zoomScale="90" zoomScaleNormal="70" zoomScaleSheetLayoutView="90" workbookViewId="0">
      <pane ySplit="1" topLeftCell="A823" activePane="bottomLeft" state="frozen"/>
      <selection pane="bottomLeft" activeCell="D316" sqref="D316"/>
    </sheetView>
  </sheetViews>
  <sheetFormatPr baseColWidth="10" defaultColWidth="9.28515625" defaultRowHeight="15" x14ac:dyDescent="0.25"/>
  <cols>
    <col min="1" max="1" width="10.28515625" bestFit="1" customWidth="1"/>
    <col min="2" max="2" width="18.28515625" style="5" bestFit="1" customWidth="1"/>
    <col min="3" max="3" width="22.28515625" style="5" customWidth="1"/>
    <col min="4" max="4" width="54.5703125" customWidth="1"/>
    <col min="5" max="5" width="23.140625" customWidth="1"/>
    <col min="6" max="6" width="22.85546875" customWidth="1"/>
    <col min="7" max="7" width="63.7109375" customWidth="1"/>
    <col min="8" max="8" width="35.28515625" customWidth="1"/>
    <col min="9" max="9" width="13.7109375" customWidth="1"/>
    <col min="10" max="10" width="23.140625" style="7" customWidth="1"/>
    <col min="11" max="11" width="24.28515625" customWidth="1"/>
    <col min="12" max="12" width="15.28515625" customWidth="1"/>
  </cols>
  <sheetData>
    <row r="1" spans="1:12" x14ac:dyDescent="0.25">
      <c r="A1" s="2" t="s">
        <v>3</v>
      </c>
      <c r="B1" s="45" t="s">
        <v>46</v>
      </c>
      <c r="C1" s="45" t="s">
        <v>47</v>
      </c>
      <c r="D1" s="2" t="s">
        <v>45</v>
      </c>
      <c r="E1" s="2" t="s">
        <v>13</v>
      </c>
      <c r="F1" s="2" t="s">
        <v>48</v>
      </c>
      <c r="G1" s="2" t="s">
        <v>49</v>
      </c>
      <c r="H1" s="2" t="s">
        <v>50</v>
      </c>
      <c r="I1" s="2" t="s">
        <v>14</v>
      </c>
      <c r="J1" s="7" t="s">
        <v>51</v>
      </c>
      <c r="K1" s="2" t="s">
        <v>52</v>
      </c>
      <c r="L1" s="2" t="s">
        <v>53</v>
      </c>
    </row>
    <row r="2" spans="1:12" s="49" customFormat="1" x14ac:dyDescent="0.25">
      <c r="A2" s="49">
        <v>2013</v>
      </c>
      <c r="B2" s="46">
        <v>41554</v>
      </c>
      <c r="C2" s="46">
        <v>41562</v>
      </c>
      <c r="D2" s="49" t="s">
        <v>54</v>
      </c>
      <c r="E2" s="49" t="s">
        <v>17</v>
      </c>
      <c r="F2" s="49" t="s">
        <v>55</v>
      </c>
      <c r="G2" s="49" t="s">
        <v>34</v>
      </c>
      <c r="H2" s="49" t="s">
        <v>56</v>
      </c>
      <c r="I2" s="48">
        <v>244</v>
      </c>
      <c r="J2" s="47">
        <v>299146691.19999999</v>
      </c>
      <c r="K2" s="48">
        <v>29946524.16</v>
      </c>
    </row>
    <row r="3" spans="1:12" s="49" customFormat="1" x14ac:dyDescent="0.25">
      <c r="A3" s="49">
        <v>2013</v>
      </c>
      <c r="B3" s="46">
        <v>41613</v>
      </c>
      <c r="C3" s="46">
        <v>41618</v>
      </c>
      <c r="D3" s="49" t="s">
        <v>57</v>
      </c>
      <c r="E3" s="49" t="s">
        <v>17</v>
      </c>
      <c r="F3" s="49" t="s">
        <v>55</v>
      </c>
      <c r="G3" s="49" t="s">
        <v>58</v>
      </c>
      <c r="I3" s="48">
        <v>24</v>
      </c>
      <c r="J3" s="47">
        <v>31120948.079999998</v>
      </c>
      <c r="K3" s="48">
        <v>3785672.64</v>
      </c>
    </row>
    <row r="4" spans="1:12" s="49" customFormat="1" x14ac:dyDescent="0.25">
      <c r="A4" s="49">
        <v>2013</v>
      </c>
      <c r="B4" s="46">
        <v>41395</v>
      </c>
      <c r="C4" s="46">
        <v>41415</v>
      </c>
      <c r="D4" s="49" t="s">
        <v>59</v>
      </c>
      <c r="E4" s="49" t="s">
        <v>26</v>
      </c>
      <c r="F4" s="49" t="s">
        <v>60</v>
      </c>
      <c r="G4" s="49" t="s">
        <v>61</v>
      </c>
      <c r="I4" s="48">
        <v>186</v>
      </c>
      <c r="J4" s="47">
        <v>302791803.30000001</v>
      </c>
      <c r="K4" s="48">
        <v>34150467</v>
      </c>
    </row>
    <row r="5" spans="1:12" s="49" customFormat="1" x14ac:dyDescent="0.25">
      <c r="A5" s="49">
        <v>2013</v>
      </c>
      <c r="B5" s="46">
        <v>41579</v>
      </c>
      <c r="C5" s="46">
        <v>41600</v>
      </c>
      <c r="D5" s="49" t="s">
        <v>62</v>
      </c>
      <c r="E5" s="49" t="s">
        <v>17</v>
      </c>
      <c r="F5" s="49" t="s">
        <v>55</v>
      </c>
      <c r="G5" s="49" t="s">
        <v>63</v>
      </c>
      <c r="I5" s="48">
        <v>32</v>
      </c>
      <c r="J5" s="47">
        <v>48901220.409999996</v>
      </c>
      <c r="K5" s="48">
        <v>4548388.9014400002</v>
      </c>
    </row>
    <row r="6" spans="1:12" s="49" customFormat="1" x14ac:dyDescent="0.25">
      <c r="A6" s="49">
        <v>2013</v>
      </c>
      <c r="B6" s="46">
        <v>41494</v>
      </c>
      <c r="C6" s="46">
        <v>41529</v>
      </c>
      <c r="D6" s="49" t="s">
        <v>64</v>
      </c>
      <c r="E6" s="49" t="s">
        <v>17</v>
      </c>
      <c r="F6" s="49" t="s">
        <v>55</v>
      </c>
      <c r="G6" s="49" t="s">
        <v>65</v>
      </c>
      <c r="I6" s="48">
        <v>56</v>
      </c>
      <c r="J6" s="47">
        <v>107924175.95999999</v>
      </c>
      <c r="K6" s="48">
        <v>10465573.279999999</v>
      </c>
    </row>
    <row r="7" spans="1:12" s="49" customFormat="1" x14ac:dyDescent="0.25">
      <c r="A7" s="49">
        <v>2013</v>
      </c>
      <c r="B7" s="46">
        <v>41619</v>
      </c>
      <c r="C7" s="46">
        <v>41626</v>
      </c>
      <c r="D7" s="49" t="s">
        <v>66</v>
      </c>
      <c r="E7" s="49" t="s">
        <v>17</v>
      </c>
      <c r="F7" s="49" t="s">
        <v>67</v>
      </c>
      <c r="G7" s="49" t="s">
        <v>34</v>
      </c>
      <c r="H7" s="49" t="s">
        <v>56</v>
      </c>
      <c r="I7" s="48">
        <v>112</v>
      </c>
      <c r="J7" s="47">
        <v>176861871.19999999</v>
      </c>
      <c r="K7" s="48">
        <v>18094760.559999999</v>
      </c>
    </row>
    <row r="8" spans="1:12" s="49" customFormat="1" x14ac:dyDescent="0.25">
      <c r="A8" s="49">
        <v>2013</v>
      </c>
      <c r="B8" s="46"/>
      <c r="C8" s="46">
        <v>41583</v>
      </c>
      <c r="D8" s="49" t="s">
        <v>68</v>
      </c>
      <c r="E8" s="49" t="s">
        <v>10</v>
      </c>
      <c r="F8" s="49" t="s">
        <v>10</v>
      </c>
      <c r="G8" s="49" t="s">
        <v>69</v>
      </c>
      <c r="I8" s="48">
        <v>30</v>
      </c>
      <c r="J8" s="47">
        <v>48277884</v>
      </c>
      <c r="K8" s="48">
        <v>4538183.82</v>
      </c>
    </row>
    <row r="9" spans="1:12" s="49" customFormat="1" x14ac:dyDescent="0.25">
      <c r="A9" s="49">
        <v>2013</v>
      </c>
      <c r="B9" s="46">
        <v>41571</v>
      </c>
      <c r="C9" s="46">
        <v>41579</v>
      </c>
      <c r="D9" s="49" t="s">
        <v>70</v>
      </c>
      <c r="E9" s="49" t="s">
        <v>17</v>
      </c>
      <c r="F9" s="49" t="s">
        <v>71</v>
      </c>
      <c r="G9" s="49" t="s">
        <v>72</v>
      </c>
      <c r="I9" s="48">
        <v>96</v>
      </c>
      <c r="J9" s="47">
        <v>145550205.66</v>
      </c>
      <c r="K9" s="48">
        <v>16795411.199999999</v>
      </c>
    </row>
    <row r="10" spans="1:12" s="49" customFormat="1" x14ac:dyDescent="0.25">
      <c r="A10" s="49">
        <v>2013</v>
      </c>
      <c r="B10" s="46">
        <v>41282</v>
      </c>
      <c r="C10" s="50"/>
      <c r="D10" s="49" t="s">
        <v>73</v>
      </c>
      <c r="E10" s="49" t="s">
        <v>17</v>
      </c>
      <c r="F10" s="49" t="s">
        <v>67</v>
      </c>
      <c r="G10" s="49" t="s">
        <v>72</v>
      </c>
      <c r="I10" s="48">
        <v>96</v>
      </c>
      <c r="J10" s="47">
        <v>147022272.35999998</v>
      </c>
      <c r="K10" s="48">
        <v>20730929.280000001</v>
      </c>
    </row>
    <row r="11" spans="1:12" s="49" customFormat="1" x14ac:dyDescent="0.25">
      <c r="A11" s="49">
        <v>2013</v>
      </c>
      <c r="B11" s="46">
        <v>41554</v>
      </c>
      <c r="C11" s="46">
        <v>41575</v>
      </c>
      <c r="D11" s="49" t="s">
        <v>74</v>
      </c>
      <c r="E11" s="49" t="s">
        <v>17</v>
      </c>
      <c r="F11" s="49" t="s">
        <v>75</v>
      </c>
      <c r="G11" s="49" t="s">
        <v>76</v>
      </c>
      <c r="H11" s="49" t="s">
        <v>77</v>
      </c>
      <c r="I11" s="48">
        <v>160</v>
      </c>
      <c r="J11" s="47">
        <v>322487840.21000004</v>
      </c>
      <c r="K11" s="48">
        <v>32300326.879999999</v>
      </c>
    </row>
    <row r="12" spans="1:12" s="49" customFormat="1" x14ac:dyDescent="0.25">
      <c r="A12" s="49">
        <v>2013</v>
      </c>
      <c r="B12" s="50"/>
      <c r="C12" s="46">
        <v>41605</v>
      </c>
      <c r="D12" s="49" t="s">
        <v>78</v>
      </c>
      <c r="E12" s="49" t="s">
        <v>17</v>
      </c>
      <c r="F12" s="49" t="s">
        <v>55</v>
      </c>
      <c r="G12" s="49" t="s">
        <v>79</v>
      </c>
      <c r="H12" s="49" t="s">
        <v>77</v>
      </c>
      <c r="I12" s="48">
        <v>128</v>
      </c>
      <c r="J12" s="47"/>
      <c r="K12" s="48">
        <v>16926067.199999999</v>
      </c>
    </row>
    <row r="13" spans="1:12" s="49" customFormat="1" x14ac:dyDescent="0.25">
      <c r="A13" s="49">
        <v>2013</v>
      </c>
      <c r="B13" s="46">
        <v>41320</v>
      </c>
      <c r="C13" s="46">
        <v>41359</v>
      </c>
      <c r="D13" s="49" t="s">
        <v>80</v>
      </c>
      <c r="E13" s="49" t="s">
        <v>17</v>
      </c>
      <c r="F13" s="49" t="s">
        <v>55</v>
      </c>
      <c r="G13" s="49" t="s">
        <v>79</v>
      </c>
      <c r="H13" s="49" t="s">
        <v>77</v>
      </c>
      <c r="I13" s="48">
        <v>160</v>
      </c>
      <c r="J13" s="47">
        <v>212600472</v>
      </c>
      <c r="K13" s="48">
        <v>21404011.199999999</v>
      </c>
    </row>
    <row r="14" spans="1:12" s="49" customFormat="1" x14ac:dyDescent="0.25">
      <c r="A14" s="49">
        <v>2013</v>
      </c>
      <c r="B14" s="46"/>
      <c r="C14" s="46">
        <v>41561</v>
      </c>
      <c r="D14" s="49" t="s">
        <v>81</v>
      </c>
      <c r="E14" s="49" t="s">
        <v>82</v>
      </c>
      <c r="F14" s="49" t="s">
        <v>82</v>
      </c>
      <c r="G14" s="49" t="s">
        <v>83</v>
      </c>
      <c r="I14" s="48">
        <v>50</v>
      </c>
      <c r="J14" s="47">
        <v>73902776</v>
      </c>
      <c r="K14" s="48"/>
    </row>
    <row r="15" spans="1:12" s="49" customFormat="1" x14ac:dyDescent="0.25">
      <c r="A15" s="49">
        <v>2014</v>
      </c>
      <c r="B15" s="46">
        <v>41711</v>
      </c>
      <c r="C15" s="46">
        <v>41716</v>
      </c>
      <c r="D15" s="49" t="s">
        <v>84</v>
      </c>
      <c r="E15" s="49" t="s">
        <v>21</v>
      </c>
      <c r="F15" s="49" t="s">
        <v>85</v>
      </c>
      <c r="G15" s="49" t="s">
        <v>86</v>
      </c>
      <c r="H15" s="49" t="s">
        <v>77</v>
      </c>
      <c r="I15" s="48">
        <v>24</v>
      </c>
      <c r="J15" s="47">
        <v>47361921.600000001</v>
      </c>
      <c r="K15" s="48">
        <v>4762726.5599999996</v>
      </c>
    </row>
    <row r="16" spans="1:12" s="49" customFormat="1" x14ac:dyDescent="0.25">
      <c r="A16" s="49">
        <v>2014</v>
      </c>
      <c r="B16" s="46">
        <v>41642</v>
      </c>
      <c r="C16" s="46">
        <v>41652</v>
      </c>
      <c r="D16" s="49" t="s">
        <v>87</v>
      </c>
      <c r="E16" s="49" t="s">
        <v>17</v>
      </c>
      <c r="F16" s="49" t="s">
        <v>55</v>
      </c>
      <c r="G16" s="49" t="s">
        <v>34</v>
      </c>
      <c r="H16" s="49" t="s">
        <v>56</v>
      </c>
      <c r="I16" s="48">
        <v>1196</v>
      </c>
      <c r="J16" s="47">
        <v>1379764282.5</v>
      </c>
      <c r="K16" s="48">
        <v>135675373.31999999</v>
      </c>
      <c r="L16" s="49" t="s">
        <v>88</v>
      </c>
    </row>
    <row r="17" spans="1:11" s="49" customFormat="1" x14ac:dyDescent="0.25">
      <c r="A17" s="49">
        <v>2014</v>
      </c>
      <c r="B17" s="46">
        <v>41639</v>
      </c>
      <c r="C17" s="46">
        <v>41652</v>
      </c>
      <c r="D17" s="49" t="s">
        <v>89</v>
      </c>
      <c r="E17" s="49" t="s">
        <v>17</v>
      </c>
      <c r="F17" s="49" t="s">
        <v>55</v>
      </c>
      <c r="G17" s="49" t="s">
        <v>34</v>
      </c>
      <c r="H17" s="49" t="s">
        <v>56</v>
      </c>
      <c r="I17" s="48">
        <v>726</v>
      </c>
      <c r="J17" s="47">
        <v>791623278.12</v>
      </c>
      <c r="K17" s="48">
        <v>81475452.060000002</v>
      </c>
    </row>
    <row r="18" spans="1:11" s="49" customFormat="1" x14ac:dyDescent="0.25">
      <c r="A18" s="49">
        <v>2014</v>
      </c>
      <c r="B18" s="46">
        <v>41772</v>
      </c>
      <c r="C18" s="46">
        <v>41781</v>
      </c>
      <c r="D18" s="49" t="s">
        <v>90</v>
      </c>
      <c r="E18" s="49" t="s">
        <v>19</v>
      </c>
      <c r="F18" s="49" t="s">
        <v>19</v>
      </c>
      <c r="G18" s="49" t="s">
        <v>37</v>
      </c>
      <c r="H18" s="49" t="s">
        <v>77</v>
      </c>
      <c r="I18" s="48">
        <v>76</v>
      </c>
      <c r="J18" s="47">
        <v>116852557.59999999</v>
      </c>
      <c r="K18" s="48">
        <v>11891710.539999999</v>
      </c>
    </row>
    <row r="19" spans="1:11" s="49" customFormat="1" x14ac:dyDescent="0.25">
      <c r="A19" s="49">
        <v>2014</v>
      </c>
      <c r="B19" s="46">
        <v>42041</v>
      </c>
      <c r="C19" s="46">
        <v>42068</v>
      </c>
      <c r="D19" s="49" t="s">
        <v>91</v>
      </c>
      <c r="E19" s="49" t="s">
        <v>19</v>
      </c>
      <c r="F19" s="49" t="s">
        <v>19</v>
      </c>
      <c r="G19" s="49" t="s">
        <v>37</v>
      </c>
      <c r="H19" s="49" t="s">
        <v>77</v>
      </c>
      <c r="I19" s="48">
        <v>100</v>
      </c>
      <c r="J19" s="47">
        <v>139941861.21000001</v>
      </c>
      <c r="K19" s="48">
        <v>16348798.720000001</v>
      </c>
    </row>
    <row r="20" spans="1:11" s="49" customFormat="1" x14ac:dyDescent="0.25">
      <c r="A20" s="49">
        <v>2014</v>
      </c>
      <c r="B20" s="46">
        <v>41977</v>
      </c>
      <c r="C20" s="46">
        <v>41988</v>
      </c>
      <c r="D20" s="49" t="s">
        <v>92</v>
      </c>
      <c r="E20" s="49" t="s">
        <v>19</v>
      </c>
      <c r="F20" s="49" t="s">
        <v>19</v>
      </c>
      <c r="G20" s="49" t="s">
        <v>37</v>
      </c>
      <c r="H20" s="49" t="s">
        <v>77</v>
      </c>
      <c r="I20" s="48">
        <v>64</v>
      </c>
      <c r="J20" s="47">
        <v>98519754.849999994</v>
      </c>
      <c r="K20" s="48">
        <v>10390847.199999999</v>
      </c>
    </row>
    <row r="21" spans="1:11" s="49" customFormat="1" x14ac:dyDescent="0.25">
      <c r="A21" s="49">
        <v>2014</v>
      </c>
      <c r="B21" s="46">
        <v>41859</v>
      </c>
      <c r="C21" s="46">
        <v>41976</v>
      </c>
      <c r="D21" s="49" t="s">
        <v>93</v>
      </c>
      <c r="E21" s="49" t="s">
        <v>19</v>
      </c>
      <c r="F21" s="49" t="s">
        <v>19</v>
      </c>
      <c r="G21" s="49" t="s">
        <v>37</v>
      </c>
      <c r="H21" s="49" t="s">
        <v>77</v>
      </c>
      <c r="I21" s="48">
        <v>72</v>
      </c>
      <c r="J21" s="47">
        <v>106132019.68000001</v>
      </c>
      <c r="K21" s="48">
        <v>11018832.08</v>
      </c>
    </row>
    <row r="22" spans="1:11" s="49" customFormat="1" x14ac:dyDescent="0.25">
      <c r="A22" s="49">
        <v>2014</v>
      </c>
      <c r="B22" s="46">
        <v>42017</v>
      </c>
      <c r="C22" s="46">
        <v>42031</v>
      </c>
      <c r="D22" s="49" t="s">
        <v>94</v>
      </c>
      <c r="E22" s="49" t="s">
        <v>17</v>
      </c>
      <c r="F22" s="49" t="s">
        <v>55</v>
      </c>
      <c r="G22" s="49" t="s">
        <v>95</v>
      </c>
      <c r="H22" s="49" t="s">
        <v>77</v>
      </c>
      <c r="I22" s="48">
        <v>40</v>
      </c>
      <c r="J22" s="47">
        <v>67552692</v>
      </c>
      <c r="K22" s="48">
        <v>6789289.2000000002</v>
      </c>
    </row>
    <row r="23" spans="1:11" s="49" customFormat="1" x14ac:dyDescent="0.25">
      <c r="A23" s="49">
        <v>2014</v>
      </c>
      <c r="B23" s="46">
        <v>41884</v>
      </c>
      <c r="C23" s="46">
        <v>41899</v>
      </c>
      <c r="D23" s="49" t="s">
        <v>96</v>
      </c>
      <c r="E23" s="49" t="s">
        <v>17</v>
      </c>
      <c r="F23" s="49" t="s">
        <v>55</v>
      </c>
      <c r="G23" s="49" t="s">
        <v>97</v>
      </c>
      <c r="H23" s="49" t="s">
        <v>98</v>
      </c>
      <c r="I23" s="48">
        <v>40</v>
      </c>
      <c r="J23" s="47">
        <v>73012464.960000008</v>
      </c>
      <c r="K23" s="48">
        <v>7717486.4000000004</v>
      </c>
    </row>
    <row r="24" spans="1:11" s="49" customFormat="1" x14ac:dyDescent="0.25">
      <c r="A24" s="49">
        <v>2014</v>
      </c>
      <c r="B24" s="46">
        <v>41729</v>
      </c>
      <c r="C24" s="46">
        <v>41737</v>
      </c>
      <c r="D24" s="49" t="s">
        <v>99</v>
      </c>
      <c r="E24" s="49" t="s">
        <v>17</v>
      </c>
      <c r="F24" s="49" t="s">
        <v>55</v>
      </c>
      <c r="G24" s="49" t="s">
        <v>100</v>
      </c>
      <c r="H24" s="49" t="s">
        <v>77</v>
      </c>
      <c r="I24" s="48">
        <v>80</v>
      </c>
      <c r="J24" s="47">
        <v>104771419</v>
      </c>
      <c r="K24" s="48">
        <v>12355181.6</v>
      </c>
    </row>
    <row r="25" spans="1:11" s="49" customFormat="1" x14ac:dyDescent="0.25">
      <c r="A25" s="49">
        <v>2014</v>
      </c>
      <c r="B25" s="46">
        <v>41801</v>
      </c>
      <c r="C25" s="46">
        <v>41815</v>
      </c>
      <c r="D25" s="49" t="s">
        <v>101</v>
      </c>
      <c r="E25" s="49" t="s">
        <v>17</v>
      </c>
      <c r="F25" s="49" t="s">
        <v>55</v>
      </c>
      <c r="G25" s="49" t="s">
        <v>58</v>
      </c>
      <c r="H25" s="49" t="s">
        <v>77</v>
      </c>
      <c r="I25" s="48">
        <v>124</v>
      </c>
      <c r="J25" s="47">
        <v>221945668.83999997</v>
      </c>
      <c r="K25" s="48">
        <v>24739632.379999999</v>
      </c>
    </row>
    <row r="26" spans="1:11" s="49" customFormat="1" x14ac:dyDescent="0.25">
      <c r="A26" s="49">
        <v>2014</v>
      </c>
      <c r="B26" s="46">
        <v>41786</v>
      </c>
      <c r="C26" s="46">
        <v>41810</v>
      </c>
      <c r="D26" s="49" t="s">
        <v>102</v>
      </c>
      <c r="E26" s="49" t="s">
        <v>17</v>
      </c>
      <c r="F26" s="49" t="s">
        <v>67</v>
      </c>
      <c r="G26" s="49" t="s">
        <v>72</v>
      </c>
      <c r="H26" s="49" t="s">
        <v>103</v>
      </c>
      <c r="I26" s="48">
        <v>36</v>
      </c>
      <c r="J26" s="47">
        <v>71022861.950000003</v>
      </c>
      <c r="K26" s="48">
        <v>8162131.2000000002</v>
      </c>
    </row>
    <row r="27" spans="1:11" s="49" customFormat="1" x14ac:dyDescent="0.25">
      <c r="A27" s="49">
        <v>2014</v>
      </c>
      <c r="B27" s="46">
        <v>41912</v>
      </c>
      <c r="C27" s="46">
        <v>41927</v>
      </c>
      <c r="D27" s="49" t="s">
        <v>104</v>
      </c>
      <c r="E27" s="49" t="s">
        <v>17</v>
      </c>
      <c r="F27" s="49" t="s">
        <v>71</v>
      </c>
      <c r="G27" s="49" t="s">
        <v>105</v>
      </c>
      <c r="I27" s="48">
        <v>28</v>
      </c>
      <c r="J27" s="47">
        <v>47772908.799999997</v>
      </c>
      <c r="K27" s="48">
        <v>5038253.08</v>
      </c>
    </row>
    <row r="28" spans="1:11" s="49" customFormat="1" x14ac:dyDescent="0.25">
      <c r="A28" s="49">
        <v>2014</v>
      </c>
      <c r="B28" s="46">
        <v>41662</v>
      </c>
      <c r="C28" s="46">
        <v>41663</v>
      </c>
      <c r="D28" s="49" t="s">
        <v>106</v>
      </c>
      <c r="E28" s="49" t="s">
        <v>17</v>
      </c>
      <c r="F28" s="49" t="s">
        <v>75</v>
      </c>
      <c r="G28" s="49" t="s">
        <v>76</v>
      </c>
      <c r="H28" s="49" t="s">
        <v>77</v>
      </c>
      <c r="I28" s="48">
        <v>160</v>
      </c>
      <c r="J28" s="47">
        <v>322105820.13</v>
      </c>
      <c r="K28" s="48">
        <v>31530473.760000002</v>
      </c>
    </row>
    <row r="29" spans="1:11" s="49" customFormat="1" x14ac:dyDescent="0.25">
      <c r="A29" s="49">
        <v>2014</v>
      </c>
      <c r="B29" s="46">
        <v>41661</v>
      </c>
      <c r="C29" s="46">
        <v>41663</v>
      </c>
      <c r="D29" s="49" t="s">
        <v>107</v>
      </c>
      <c r="E29" s="49" t="s">
        <v>17</v>
      </c>
      <c r="F29" s="49" t="s">
        <v>75</v>
      </c>
      <c r="G29" s="49" t="s">
        <v>76</v>
      </c>
      <c r="H29" s="49" t="s">
        <v>77</v>
      </c>
      <c r="I29" s="48">
        <v>160</v>
      </c>
      <c r="J29" s="47">
        <v>325350953.14999998</v>
      </c>
      <c r="K29" s="48">
        <v>31766394.239999998</v>
      </c>
    </row>
    <row r="30" spans="1:11" s="49" customFormat="1" x14ac:dyDescent="0.25">
      <c r="A30" s="49">
        <v>2014</v>
      </c>
      <c r="B30" s="46">
        <v>41656</v>
      </c>
      <c r="C30" s="46">
        <v>41661</v>
      </c>
      <c r="D30" s="49" t="s">
        <v>108</v>
      </c>
      <c r="E30" s="49" t="s">
        <v>17</v>
      </c>
      <c r="F30" s="49" t="s">
        <v>55</v>
      </c>
      <c r="G30" s="49" t="s">
        <v>109</v>
      </c>
      <c r="H30" s="49" t="s">
        <v>77</v>
      </c>
      <c r="I30" s="48">
        <v>16</v>
      </c>
      <c r="J30" s="47">
        <v>29996197.899999999</v>
      </c>
      <c r="K30" s="48">
        <v>2777333.12</v>
      </c>
    </row>
    <row r="31" spans="1:11" s="49" customFormat="1" x14ac:dyDescent="0.25">
      <c r="A31" s="49">
        <v>2014</v>
      </c>
      <c r="B31" s="46">
        <v>41831</v>
      </c>
      <c r="C31" s="46">
        <v>41835</v>
      </c>
      <c r="D31" s="49" t="s">
        <v>110</v>
      </c>
      <c r="E31" s="49" t="s">
        <v>28</v>
      </c>
      <c r="F31" s="49" t="s">
        <v>28</v>
      </c>
      <c r="G31" s="49" t="s">
        <v>111</v>
      </c>
      <c r="H31" s="49" t="s">
        <v>77</v>
      </c>
      <c r="I31" s="48">
        <v>248</v>
      </c>
      <c r="J31" s="47">
        <v>418551380.75</v>
      </c>
      <c r="K31" s="48">
        <v>40524785.68</v>
      </c>
    </row>
    <row r="32" spans="1:11" s="49" customFormat="1" x14ac:dyDescent="0.25">
      <c r="A32" s="49">
        <v>2014</v>
      </c>
      <c r="B32" s="46">
        <v>41768</v>
      </c>
      <c r="C32" s="46">
        <v>41782</v>
      </c>
      <c r="D32" s="49" t="s">
        <v>112</v>
      </c>
      <c r="E32" s="49" t="s">
        <v>17</v>
      </c>
      <c r="F32" s="49" t="s">
        <v>55</v>
      </c>
      <c r="G32" s="49" t="s">
        <v>37</v>
      </c>
      <c r="H32" s="49" t="s">
        <v>77</v>
      </c>
      <c r="I32" s="48">
        <v>74</v>
      </c>
      <c r="J32" s="47">
        <v>118441650.97999999</v>
      </c>
      <c r="K32" s="48">
        <v>11770730.619999999</v>
      </c>
    </row>
    <row r="33" spans="1:11" s="49" customFormat="1" x14ac:dyDescent="0.25">
      <c r="A33" s="49">
        <v>2014</v>
      </c>
      <c r="B33" s="46">
        <v>41940</v>
      </c>
      <c r="C33" s="46">
        <v>41977</v>
      </c>
      <c r="D33" s="49" t="s">
        <v>113</v>
      </c>
      <c r="E33" s="49" t="s">
        <v>17</v>
      </c>
      <c r="F33" s="49" t="s">
        <v>55</v>
      </c>
      <c r="G33" s="49" t="s">
        <v>37</v>
      </c>
      <c r="H33" s="49" t="s">
        <v>77</v>
      </c>
      <c r="I33" s="48">
        <v>64</v>
      </c>
      <c r="J33" s="47">
        <v>107893053.69000001</v>
      </c>
      <c r="K33" s="48">
        <v>5298924.59</v>
      </c>
    </row>
    <row r="34" spans="1:11" s="49" customFormat="1" x14ac:dyDescent="0.25">
      <c r="A34" s="49">
        <v>2014</v>
      </c>
      <c r="B34" s="46">
        <v>41869</v>
      </c>
      <c r="C34" s="46">
        <v>41899</v>
      </c>
      <c r="D34" s="49" t="s">
        <v>114</v>
      </c>
      <c r="E34" s="49" t="s">
        <v>17</v>
      </c>
      <c r="F34" s="49" t="s">
        <v>115</v>
      </c>
      <c r="G34" s="49" t="s">
        <v>116</v>
      </c>
      <c r="H34" s="49" t="s">
        <v>98</v>
      </c>
      <c r="I34" s="48">
        <v>40</v>
      </c>
      <c r="J34" s="47">
        <v>48929490.5</v>
      </c>
      <c r="K34" s="48">
        <v>5182779.5999999996</v>
      </c>
    </row>
    <row r="35" spans="1:11" s="49" customFormat="1" x14ac:dyDescent="0.25">
      <c r="A35" s="49">
        <v>2014</v>
      </c>
      <c r="B35" s="46">
        <v>42459</v>
      </c>
      <c r="C35" s="46">
        <v>42460</v>
      </c>
      <c r="D35" s="49" t="s">
        <v>117</v>
      </c>
      <c r="E35" s="49" t="s">
        <v>10</v>
      </c>
      <c r="F35" s="49" t="s">
        <v>10</v>
      </c>
      <c r="G35" s="49" t="s">
        <v>118</v>
      </c>
      <c r="I35" s="48">
        <v>90</v>
      </c>
      <c r="J35" s="47">
        <v>123457977</v>
      </c>
      <c r="K35" s="48">
        <v>12363240.6</v>
      </c>
    </row>
    <row r="36" spans="1:11" s="49" customFormat="1" x14ac:dyDescent="0.25">
      <c r="A36" s="49">
        <v>2014</v>
      </c>
      <c r="B36" s="46">
        <v>41786</v>
      </c>
      <c r="C36" s="46">
        <v>41794</v>
      </c>
      <c r="D36" s="49" t="s">
        <v>119</v>
      </c>
      <c r="E36" s="49" t="s">
        <v>27</v>
      </c>
      <c r="F36" s="49" t="s">
        <v>120</v>
      </c>
      <c r="G36" s="49" t="s">
        <v>121</v>
      </c>
      <c r="I36" s="48">
        <v>162</v>
      </c>
      <c r="J36" s="47">
        <v>273513161.60000002</v>
      </c>
      <c r="K36" s="48">
        <v>30456481.5</v>
      </c>
    </row>
    <row r="37" spans="1:11" s="49" customFormat="1" x14ac:dyDescent="0.25">
      <c r="A37" s="49">
        <v>2015</v>
      </c>
      <c r="B37" s="50"/>
      <c r="C37" s="46">
        <v>42193</v>
      </c>
      <c r="D37" s="49" t="s">
        <v>122</v>
      </c>
      <c r="E37" s="49" t="s">
        <v>17</v>
      </c>
      <c r="F37" s="49" t="s">
        <v>75</v>
      </c>
      <c r="G37" s="49" t="s">
        <v>123</v>
      </c>
      <c r="H37" s="49" t="s">
        <v>124</v>
      </c>
      <c r="I37" s="48">
        <v>456</v>
      </c>
      <c r="J37" s="47">
        <v>611838525.60000002</v>
      </c>
      <c r="K37" s="48">
        <v>63859474.960000001</v>
      </c>
    </row>
    <row r="38" spans="1:11" s="49" customFormat="1" x14ac:dyDescent="0.25">
      <c r="A38" s="49">
        <v>2015</v>
      </c>
      <c r="B38" s="46">
        <v>42144</v>
      </c>
      <c r="C38" s="46">
        <v>42198</v>
      </c>
      <c r="D38" s="49" t="s">
        <v>125</v>
      </c>
      <c r="E38" s="49" t="s">
        <v>19</v>
      </c>
      <c r="F38" s="49" t="s">
        <v>19</v>
      </c>
      <c r="G38" s="49" t="s">
        <v>37</v>
      </c>
      <c r="H38" s="49" t="s">
        <v>77</v>
      </c>
      <c r="I38" s="48">
        <v>32</v>
      </c>
      <c r="J38" s="47">
        <v>41569076.799999997</v>
      </c>
      <c r="K38" s="48">
        <v>4504464.72</v>
      </c>
    </row>
    <row r="39" spans="1:11" s="49" customFormat="1" x14ac:dyDescent="0.25">
      <c r="A39" s="49">
        <v>2015</v>
      </c>
      <c r="B39" s="46">
        <v>42086</v>
      </c>
      <c r="C39" s="46">
        <v>42100</v>
      </c>
      <c r="D39" s="49" t="s">
        <v>126</v>
      </c>
      <c r="E39" s="49" t="s">
        <v>19</v>
      </c>
      <c r="F39" s="49" t="s">
        <v>19</v>
      </c>
      <c r="G39" s="49" t="s">
        <v>37</v>
      </c>
      <c r="H39" s="49" t="s">
        <v>77</v>
      </c>
      <c r="I39" s="48">
        <v>136</v>
      </c>
      <c r="J39" s="47">
        <v>146331842.79000002</v>
      </c>
      <c r="K39" s="48">
        <v>15888437.439999999</v>
      </c>
    </row>
    <row r="40" spans="1:11" s="49" customFormat="1" x14ac:dyDescent="0.25">
      <c r="A40" s="49">
        <v>2015</v>
      </c>
      <c r="B40" s="46">
        <v>42130</v>
      </c>
      <c r="C40" s="46">
        <v>42143</v>
      </c>
      <c r="D40" s="49" t="s">
        <v>127</v>
      </c>
      <c r="E40" s="49" t="s">
        <v>19</v>
      </c>
      <c r="F40" s="49" t="s">
        <v>19</v>
      </c>
      <c r="G40" s="49" t="s">
        <v>37</v>
      </c>
      <c r="H40" s="49" t="s">
        <v>77</v>
      </c>
      <c r="I40" s="48">
        <v>116</v>
      </c>
      <c r="J40" s="47">
        <v>170359838.38</v>
      </c>
      <c r="K40" s="48">
        <v>18314624.16</v>
      </c>
    </row>
    <row r="41" spans="1:11" s="49" customFormat="1" x14ac:dyDescent="0.25">
      <c r="A41" s="49">
        <v>2015</v>
      </c>
      <c r="B41" s="46">
        <v>42138</v>
      </c>
      <c r="C41" s="46">
        <v>42165</v>
      </c>
      <c r="D41" s="49" t="s">
        <v>128</v>
      </c>
      <c r="E41" s="49" t="s">
        <v>19</v>
      </c>
      <c r="F41" s="49" t="s">
        <v>19</v>
      </c>
      <c r="G41" s="49" t="s">
        <v>37</v>
      </c>
      <c r="H41" s="49" t="s">
        <v>77</v>
      </c>
      <c r="I41" s="48">
        <v>64</v>
      </c>
      <c r="J41" s="47">
        <v>100125898.64999999</v>
      </c>
      <c r="K41" s="48">
        <v>10505537.6</v>
      </c>
    </row>
    <row r="42" spans="1:11" s="49" customFormat="1" x14ac:dyDescent="0.25">
      <c r="A42" s="49">
        <v>2015</v>
      </c>
      <c r="B42" s="46">
        <v>42166</v>
      </c>
      <c r="C42" s="46">
        <v>42178</v>
      </c>
      <c r="D42" s="49" t="s">
        <v>129</v>
      </c>
      <c r="E42" s="49" t="s">
        <v>19</v>
      </c>
      <c r="F42" s="49" t="s">
        <v>19</v>
      </c>
      <c r="G42" s="49" t="s">
        <v>37</v>
      </c>
      <c r="H42" s="49" t="s">
        <v>77</v>
      </c>
      <c r="I42" s="48">
        <v>116</v>
      </c>
      <c r="J42" s="47">
        <v>151665405.80000001</v>
      </c>
      <c r="K42" s="48">
        <v>16632880.76</v>
      </c>
    </row>
    <row r="43" spans="1:11" s="49" customFormat="1" x14ac:dyDescent="0.25">
      <c r="A43" s="49">
        <v>2015</v>
      </c>
      <c r="B43" s="46">
        <v>42144</v>
      </c>
      <c r="C43" s="46">
        <v>42198</v>
      </c>
      <c r="D43" s="49" t="s">
        <v>130</v>
      </c>
      <c r="E43" s="49" t="s">
        <v>19</v>
      </c>
      <c r="F43" s="49" t="s">
        <v>19</v>
      </c>
      <c r="G43" s="49" t="s">
        <v>37</v>
      </c>
      <c r="H43" s="49" t="s">
        <v>77</v>
      </c>
      <c r="I43" s="48">
        <v>64</v>
      </c>
      <c r="J43" s="47">
        <v>98876103.859999985</v>
      </c>
      <c r="K43" s="48">
        <v>10687102.720000001</v>
      </c>
    </row>
    <row r="44" spans="1:11" s="49" customFormat="1" x14ac:dyDescent="0.25">
      <c r="A44" s="49">
        <v>2015</v>
      </c>
      <c r="B44" s="46">
        <v>42178</v>
      </c>
      <c r="C44" s="46">
        <v>42198</v>
      </c>
      <c r="D44" s="49" t="s">
        <v>131</v>
      </c>
      <c r="E44" s="49" t="s">
        <v>19</v>
      </c>
      <c r="F44" s="49" t="s">
        <v>19</v>
      </c>
      <c r="G44" s="49" t="s">
        <v>37</v>
      </c>
      <c r="H44" s="49" t="s">
        <v>77</v>
      </c>
      <c r="I44" s="48">
        <v>68</v>
      </c>
      <c r="J44" s="47">
        <v>103284235.05999999</v>
      </c>
      <c r="K44" s="48">
        <v>10881961.720000001</v>
      </c>
    </row>
    <row r="45" spans="1:11" s="49" customFormat="1" x14ac:dyDescent="0.25">
      <c r="A45" s="49">
        <v>2015</v>
      </c>
      <c r="B45" s="46">
        <v>42193</v>
      </c>
      <c r="C45" s="46">
        <v>42198</v>
      </c>
      <c r="D45" s="49" t="s">
        <v>132</v>
      </c>
      <c r="E45" s="49" t="s">
        <v>19</v>
      </c>
      <c r="F45" s="49" t="s">
        <v>19</v>
      </c>
      <c r="G45" s="49" t="s">
        <v>37</v>
      </c>
      <c r="H45" s="49" t="s">
        <v>77</v>
      </c>
      <c r="I45" s="48">
        <v>16</v>
      </c>
      <c r="J45" s="47">
        <v>19954250.579999998</v>
      </c>
      <c r="K45" s="48">
        <v>2126702</v>
      </c>
    </row>
    <row r="46" spans="1:11" s="49" customFormat="1" x14ac:dyDescent="0.25">
      <c r="A46" s="49">
        <v>2015</v>
      </c>
      <c r="B46" s="46">
        <v>42301</v>
      </c>
      <c r="C46" s="46">
        <v>42331</v>
      </c>
      <c r="D46" s="49" t="s">
        <v>133</v>
      </c>
      <c r="E46" s="49" t="s">
        <v>17</v>
      </c>
      <c r="F46" s="49" t="s">
        <v>55</v>
      </c>
      <c r="G46" s="49" t="s">
        <v>37</v>
      </c>
      <c r="H46" s="49" t="s">
        <v>77</v>
      </c>
      <c r="I46" s="48">
        <v>66</v>
      </c>
      <c r="J46" s="47">
        <v>71631810.870000005</v>
      </c>
      <c r="K46" s="48">
        <v>7888137.9199999999</v>
      </c>
    </row>
    <row r="47" spans="1:11" s="49" customFormat="1" x14ac:dyDescent="0.25">
      <c r="A47" s="49">
        <v>2015</v>
      </c>
      <c r="B47" s="46">
        <v>42303</v>
      </c>
      <c r="C47" s="46">
        <v>42326</v>
      </c>
      <c r="D47" s="49" t="s">
        <v>134</v>
      </c>
      <c r="E47" s="49" t="s">
        <v>17</v>
      </c>
      <c r="F47" s="49" t="s">
        <v>55</v>
      </c>
      <c r="G47" s="49" t="s">
        <v>37</v>
      </c>
      <c r="H47" s="49" t="s">
        <v>77</v>
      </c>
      <c r="I47" s="48">
        <v>50</v>
      </c>
      <c r="J47" s="47">
        <v>51818618.740000002</v>
      </c>
      <c r="K47" s="48">
        <v>5757309.6399999997</v>
      </c>
    </row>
    <row r="48" spans="1:11" s="49" customFormat="1" x14ac:dyDescent="0.25">
      <c r="A48" s="49">
        <v>2015</v>
      </c>
      <c r="B48" s="46"/>
      <c r="C48" s="46">
        <v>42261</v>
      </c>
      <c r="D48" s="49" t="s">
        <v>135</v>
      </c>
      <c r="E48" s="49" t="s">
        <v>17</v>
      </c>
      <c r="F48" s="49" t="s">
        <v>55</v>
      </c>
      <c r="G48" s="49" t="s">
        <v>136</v>
      </c>
      <c r="I48" s="48">
        <v>32</v>
      </c>
      <c r="J48" s="47">
        <v>61548339</v>
      </c>
      <c r="K48" s="48">
        <v>5959207.6799999997</v>
      </c>
    </row>
    <row r="49" spans="1:12" s="49" customFormat="1" x14ac:dyDescent="0.25">
      <c r="A49" s="49">
        <v>2015</v>
      </c>
      <c r="B49" s="46">
        <v>42017</v>
      </c>
      <c r="C49" s="46">
        <v>42031</v>
      </c>
      <c r="D49" s="49" t="s">
        <v>137</v>
      </c>
      <c r="E49" s="49" t="s">
        <v>17</v>
      </c>
      <c r="F49" s="49" t="s">
        <v>55</v>
      </c>
      <c r="G49" s="49" t="s">
        <v>138</v>
      </c>
      <c r="I49" s="48">
        <v>56</v>
      </c>
      <c r="J49" s="47">
        <v>94692208</v>
      </c>
      <c r="K49" s="48">
        <v>9818305.4399999995</v>
      </c>
    </row>
    <row r="50" spans="1:12" s="49" customFormat="1" x14ac:dyDescent="0.25">
      <c r="A50" s="49">
        <v>2015</v>
      </c>
      <c r="B50" s="46">
        <v>42079</v>
      </c>
      <c r="C50" s="46">
        <v>42147</v>
      </c>
      <c r="D50" s="49" t="s">
        <v>139</v>
      </c>
      <c r="E50" s="49" t="s">
        <v>19</v>
      </c>
      <c r="F50" s="49" t="s">
        <v>140</v>
      </c>
      <c r="G50" s="49" t="s">
        <v>79</v>
      </c>
      <c r="H50" s="49" t="s">
        <v>77</v>
      </c>
      <c r="I50" s="48">
        <v>288</v>
      </c>
      <c r="J50" s="47">
        <v>468883182.95999998</v>
      </c>
      <c r="K50" s="48">
        <v>43749057.600000001</v>
      </c>
    </row>
    <row r="51" spans="1:12" s="49" customFormat="1" x14ac:dyDescent="0.25">
      <c r="A51" s="49">
        <v>2015</v>
      </c>
      <c r="B51" s="46">
        <v>42200</v>
      </c>
      <c r="C51" s="46">
        <v>42205</v>
      </c>
      <c r="D51" s="49" t="s">
        <v>141</v>
      </c>
      <c r="E51" s="49" t="s">
        <v>17</v>
      </c>
      <c r="F51" s="49" t="s">
        <v>55</v>
      </c>
      <c r="G51" s="49" t="s">
        <v>142</v>
      </c>
      <c r="H51" s="49" t="s">
        <v>143</v>
      </c>
      <c r="I51" s="48">
        <v>40</v>
      </c>
      <c r="J51" s="47">
        <v>64246817</v>
      </c>
      <c r="K51" s="48">
        <v>6421558.8399999999</v>
      </c>
    </row>
    <row r="52" spans="1:12" s="49" customFormat="1" x14ac:dyDescent="0.25">
      <c r="A52" s="49">
        <v>2015</v>
      </c>
      <c r="B52" s="46">
        <v>42102</v>
      </c>
      <c r="C52" s="46">
        <v>42103</v>
      </c>
      <c r="D52" s="49" t="s">
        <v>144</v>
      </c>
      <c r="E52" s="49" t="s">
        <v>17</v>
      </c>
      <c r="F52" s="49" t="s">
        <v>55</v>
      </c>
      <c r="G52" s="49" t="s">
        <v>145</v>
      </c>
      <c r="H52" s="49" t="s">
        <v>98</v>
      </c>
      <c r="I52" s="48">
        <v>460</v>
      </c>
      <c r="J52" s="47">
        <v>837232339.21000004</v>
      </c>
      <c r="K52" s="48">
        <v>83266201.099999994</v>
      </c>
    </row>
    <row r="53" spans="1:12" s="49" customFormat="1" x14ac:dyDescent="0.25">
      <c r="A53" s="49">
        <v>2015</v>
      </c>
      <c r="B53" s="46">
        <v>42045</v>
      </c>
      <c r="C53" s="46">
        <v>42123</v>
      </c>
      <c r="D53" s="49" t="s">
        <v>146</v>
      </c>
      <c r="E53" s="49" t="s">
        <v>18</v>
      </c>
      <c r="F53" s="49" t="s">
        <v>147</v>
      </c>
      <c r="G53" s="49" t="s">
        <v>148</v>
      </c>
      <c r="H53" s="49" t="s">
        <v>149</v>
      </c>
      <c r="I53" s="48">
        <v>384</v>
      </c>
      <c r="J53" s="47">
        <v>587031213.96000004</v>
      </c>
      <c r="K53" s="48">
        <v>61505745.119999997</v>
      </c>
    </row>
    <row r="54" spans="1:12" s="49" customFormat="1" x14ac:dyDescent="0.25">
      <c r="A54" s="49">
        <v>2015</v>
      </c>
      <c r="B54" s="46">
        <v>42136</v>
      </c>
      <c r="C54" s="46">
        <v>42160</v>
      </c>
      <c r="D54" s="49" t="s">
        <v>150</v>
      </c>
      <c r="E54" s="49" t="s">
        <v>30</v>
      </c>
      <c r="F54" s="49" t="s">
        <v>151</v>
      </c>
      <c r="G54" s="49" t="s">
        <v>152</v>
      </c>
      <c r="H54" s="49" t="s">
        <v>77</v>
      </c>
      <c r="I54" s="48">
        <v>96</v>
      </c>
      <c r="J54" s="47">
        <v>156305495.64000002</v>
      </c>
      <c r="K54" s="48">
        <v>16242129.6</v>
      </c>
    </row>
    <row r="55" spans="1:12" s="49" customFormat="1" x14ac:dyDescent="0.25">
      <c r="A55" s="49">
        <v>2015</v>
      </c>
      <c r="B55" s="46">
        <v>42045</v>
      </c>
      <c r="C55" s="46">
        <v>42058</v>
      </c>
      <c r="D55" s="49" t="s">
        <v>153</v>
      </c>
      <c r="E55" s="49" t="s">
        <v>17</v>
      </c>
      <c r="F55" s="49" t="s">
        <v>75</v>
      </c>
      <c r="G55" s="49" t="s">
        <v>76</v>
      </c>
      <c r="H55" s="49" t="s">
        <v>98</v>
      </c>
      <c r="I55" s="48">
        <v>184</v>
      </c>
      <c r="J55" s="47">
        <v>366558016.29000002</v>
      </c>
      <c r="K55" s="48">
        <v>37256618.159999996</v>
      </c>
    </row>
    <row r="56" spans="1:12" s="49" customFormat="1" x14ac:dyDescent="0.25">
      <c r="A56" s="49">
        <v>2015</v>
      </c>
      <c r="B56" s="46">
        <v>42045</v>
      </c>
      <c r="C56" s="46">
        <v>42058</v>
      </c>
      <c r="D56" s="49" t="s">
        <v>154</v>
      </c>
      <c r="E56" s="49" t="s">
        <v>17</v>
      </c>
      <c r="F56" s="49" t="s">
        <v>75</v>
      </c>
      <c r="G56" s="49" t="s">
        <v>76</v>
      </c>
      <c r="H56" s="49" t="s">
        <v>98</v>
      </c>
      <c r="I56" s="48">
        <v>184</v>
      </c>
      <c r="J56" s="47">
        <v>367736299.10000002</v>
      </c>
      <c r="K56" s="48">
        <v>37191185.920000002</v>
      </c>
    </row>
    <row r="57" spans="1:12" s="49" customFormat="1" x14ac:dyDescent="0.25">
      <c r="A57" s="49">
        <v>2015</v>
      </c>
      <c r="B57" s="46">
        <v>42045</v>
      </c>
      <c r="C57" s="46">
        <v>42058</v>
      </c>
      <c r="D57" s="49" t="s">
        <v>155</v>
      </c>
      <c r="E57" s="49" t="s">
        <v>17</v>
      </c>
      <c r="F57" s="49" t="s">
        <v>75</v>
      </c>
      <c r="G57" s="49" t="s">
        <v>76</v>
      </c>
      <c r="H57" s="49" t="s">
        <v>98</v>
      </c>
      <c r="I57" s="48">
        <v>128</v>
      </c>
      <c r="J57" s="47">
        <v>270699372.80000001</v>
      </c>
      <c r="K57" s="48">
        <v>26293080.32</v>
      </c>
    </row>
    <row r="58" spans="1:12" s="49" customFormat="1" x14ac:dyDescent="0.25">
      <c r="A58" s="49">
        <v>2015</v>
      </c>
      <c r="B58" s="46">
        <v>42178</v>
      </c>
      <c r="C58" s="46">
        <v>42202</v>
      </c>
      <c r="D58" s="49" t="s">
        <v>156</v>
      </c>
      <c r="E58" s="49" t="s">
        <v>16</v>
      </c>
      <c r="F58" s="49" t="s">
        <v>157</v>
      </c>
      <c r="G58" s="49" t="s">
        <v>158</v>
      </c>
      <c r="H58" s="49" t="s">
        <v>159</v>
      </c>
      <c r="I58" s="48">
        <v>27</v>
      </c>
      <c r="J58" s="47">
        <v>44089193.659999996</v>
      </c>
      <c r="K58" s="48">
        <v>3761547.96</v>
      </c>
    </row>
    <row r="59" spans="1:12" s="49" customFormat="1" x14ac:dyDescent="0.25">
      <c r="A59" s="49">
        <v>2015</v>
      </c>
      <c r="B59" s="46">
        <v>42305</v>
      </c>
      <c r="C59" s="46">
        <v>42327</v>
      </c>
      <c r="D59" s="49" t="s">
        <v>160</v>
      </c>
      <c r="E59" s="49" t="s">
        <v>17</v>
      </c>
      <c r="F59" s="49" t="s">
        <v>55</v>
      </c>
      <c r="G59" s="49" t="s">
        <v>37</v>
      </c>
      <c r="H59" s="49" t="s">
        <v>77</v>
      </c>
      <c r="I59" s="48">
        <v>40</v>
      </c>
      <c r="J59" s="47">
        <v>69610140.590000004</v>
      </c>
      <c r="K59" s="48">
        <v>7050134</v>
      </c>
    </row>
    <row r="60" spans="1:12" s="49" customFormat="1" x14ac:dyDescent="0.25">
      <c r="A60" s="49">
        <v>2016</v>
      </c>
      <c r="B60" s="50"/>
      <c r="C60" s="46">
        <v>42424</v>
      </c>
      <c r="D60" s="49" t="s">
        <v>161</v>
      </c>
      <c r="E60" s="49" t="s">
        <v>17</v>
      </c>
      <c r="F60" s="49" t="s">
        <v>162</v>
      </c>
      <c r="G60" s="49" t="s">
        <v>39</v>
      </c>
      <c r="H60" s="49" t="s">
        <v>159</v>
      </c>
      <c r="I60" s="48">
        <v>224</v>
      </c>
      <c r="J60" s="47">
        <v>395457057.05000001</v>
      </c>
      <c r="K60" s="48">
        <v>34002936.049999997</v>
      </c>
      <c r="L60" s="49" t="s">
        <v>88</v>
      </c>
    </row>
    <row r="61" spans="1:12" s="49" customFormat="1" x14ac:dyDescent="0.25">
      <c r="A61" s="49">
        <v>2016</v>
      </c>
      <c r="B61" s="50"/>
      <c r="C61" s="46">
        <v>42424</v>
      </c>
      <c r="D61" s="49" t="s">
        <v>163</v>
      </c>
      <c r="E61" s="49" t="s">
        <v>17</v>
      </c>
      <c r="F61" s="49" t="s">
        <v>162</v>
      </c>
      <c r="G61" s="49" t="s">
        <v>39</v>
      </c>
      <c r="H61" s="49" t="s">
        <v>159</v>
      </c>
      <c r="I61" s="48">
        <v>304</v>
      </c>
      <c r="J61" s="47">
        <v>517542351.15999997</v>
      </c>
      <c r="K61" s="48">
        <v>43541273.18</v>
      </c>
      <c r="L61" s="49" t="s">
        <v>88</v>
      </c>
    </row>
    <row r="62" spans="1:12" s="49" customFormat="1" x14ac:dyDescent="0.25">
      <c r="A62" s="49">
        <v>2016</v>
      </c>
      <c r="B62" s="50"/>
      <c r="C62" s="46">
        <v>42284</v>
      </c>
      <c r="D62" s="49" t="s">
        <v>164</v>
      </c>
      <c r="E62" s="49" t="s">
        <v>17</v>
      </c>
      <c r="F62" s="49" t="s">
        <v>162</v>
      </c>
      <c r="G62" s="49" t="s">
        <v>34</v>
      </c>
      <c r="H62" s="49" t="s">
        <v>143</v>
      </c>
      <c r="I62" s="48">
        <v>1392</v>
      </c>
      <c r="J62" s="47">
        <v>1664875345.0799999</v>
      </c>
      <c r="K62" s="48">
        <v>170594295.80999997</v>
      </c>
    </row>
    <row r="63" spans="1:12" s="49" customFormat="1" x14ac:dyDescent="0.25">
      <c r="A63" s="49">
        <v>2016</v>
      </c>
      <c r="B63" s="50"/>
      <c r="C63" s="46">
        <v>42618</v>
      </c>
      <c r="D63" s="49" t="s">
        <v>165</v>
      </c>
      <c r="E63" s="49" t="s">
        <v>17</v>
      </c>
      <c r="F63" s="49" t="s">
        <v>162</v>
      </c>
      <c r="G63" s="49" t="s">
        <v>39</v>
      </c>
      <c r="H63" s="49" t="s">
        <v>159</v>
      </c>
      <c r="I63" s="48">
        <v>2184</v>
      </c>
      <c r="J63" s="47">
        <v>3996233399.0999999</v>
      </c>
      <c r="K63" s="48">
        <v>182788547.79000002</v>
      </c>
      <c r="L63" s="49" t="s">
        <v>88</v>
      </c>
    </row>
    <row r="64" spans="1:12" s="49" customFormat="1" x14ac:dyDescent="0.25">
      <c r="A64" s="49">
        <v>2016</v>
      </c>
      <c r="B64" s="46">
        <v>42136</v>
      </c>
      <c r="C64" s="46">
        <v>42450</v>
      </c>
      <c r="D64" s="49" t="s">
        <v>166</v>
      </c>
      <c r="E64" s="49" t="s">
        <v>17</v>
      </c>
      <c r="F64" s="49" t="s">
        <v>162</v>
      </c>
      <c r="G64" s="49" t="s">
        <v>167</v>
      </c>
      <c r="H64" s="49" t="s">
        <v>98</v>
      </c>
      <c r="I64" s="48">
        <v>20</v>
      </c>
      <c r="J64" s="47">
        <v>24176560.309999999</v>
      </c>
      <c r="K64" s="48">
        <v>4173580.77</v>
      </c>
      <c r="L64" s="49" t="s">
        <v>88</v>
      </c>
    </row>
    <row r="65" spans="1:12" s="49" customFormat="1" x14ac:dyDescent="0.25">
      <c r="A65" s="49">
        <v>2016</v>
      </c>
      <c r="B65" s="46"/>
      <c r="C65" s="46">
        <v>42450</v>
      </c>
      <c r="D65" s="49" t="s">
        <v>168</v>
      </c>
      <c r="E65" s="49" t="s">
        <v>17</v>
      </c>
      <c r="F65" s="49" t="s">
        <v>162</v>
      </c>
      <c r="G65" s="49" t="s">
        <v>167</v>
      </c>
      <c r="H65" s="49" t="s">
        <v>98</v>
      </c>
      <c r="I65" s="48">
        <v>20</v>
      </c>
      <c r="J65" s="47">
        <v>34219075.090000004</v>
      </c>
      <c r="K65" s="48">
        <v>3406596.31</v>
      </c>
      <c r="L65" s="49" t="s">
        <v>88</v>
      </c>
    </row>
    <row r="66" spans="1:12" s="49" customFormat="1" x14ac:dyDescent="0.25">
      <c r="A66" s="49">
        <v>2016</v>
      </c>
      <c r="B66" s="46">
        <v>42604</v>
      </c>
      <c r="C66" s="50"/>
      <c r="D66" s="49" t="s">
        <v>169</v>
      </c>
      <c r="E66" s="49" t="s">
        <v>24</v>
      </c>
      <c r="F66" s="49" t="s">
        <v>170</v>
      </c>
      <c r="G66" s="49" t="s">
        <v>171</v>
      </c>
      <c r="H66" s="49" t="s">
        <v>159</v>
      </c>
      <c r="I66" s="48">
        <v>112</v>
      </c>
      <c r="J66" s="47">
        <v>164581889.41999999</v>
      </c>
      <c r="K66" s="48">
        <v>14078219.319999998</v>
      </c>
    </row>
    <row r="67" spans="1:12" s="49" customFormat="1" x14ac:dyDescent="0.25">
      <c r="A67" s="49">
        <v>2016</v>
      </c>
      <c r="B67" s="50"/>
      <c r="C67" s="50"/>
      <c r="D67" s="49" t="s">
        <v>172</v>
      </c>
      <c r="E67" s="49" t="s">
        <v>24</v>
      </c>
      <c r="F67" s="49" t="s">
        <v>173</v>
      </c>
      <c r="G67" s="49" t="s">
        <v>174</v>
      </c>
      <c r="H67" s="49" t="s">
        <v>159</v>
      </c>
      <c r="I67" s="48">
        <v>64</v>
      </c>
      <c r="J67" s="47">
        <v>95239401.120000005</v>
      </c>
      <c r="K67" s="48">
        <v>10585520.48</v>
      </c>
    </row>
    <row r="68" spans="1:12" s="49" customFormat="1" x14ac:dyDescent="0.25">
      <c r="A68" s="49">
        <v>2016</v>
      </c>
      <c r="B68" s="46">
        <v>42692</v>
      </c>
      <c r="C68" s="50"/>
      <c r="D68" s="49" t="s">
        <v>175</v>
      </c>
      <c r="E68" s="49" t="s">
        <v>24</v>
      </c>
      <c r="F68" s="49" t="s">
        <v>170</v>
      </c>
      <c r="G68" s="49" t="s">
        <v>174</v>
      </c>
      <c r="H68" s="49" t="s">
        <v>159</v>
      </c>
      <c r="I68" s="48">
        <v>32</v>
      </c>
      <c r="J68" s="47">
        <v>49217140.019999996</v>
      </c>
      <c r="K68" s="48">
        <v>5676389.5999999996</v>
      </c>
    </row>
    <row r="69" spans="1:12" s="49" customFormat="1" x14ac:dyDescent="0.25">
      <c r="A69" s="49">
        <v>2016</v>
      </c>
      <c r="B69" s="46">
        <v>42482</v>
      </c>
      <c r="C69" s="46">
        <v>42485</v>
      </c>
      <c r="D69" s="49" t="s">
        <v>176</v>
      </c>
      <c r="E69" s="49" t="s">
        <v>19</v>
      </c>
      <c r="F69" s="49" t="s">
        <v>19</v>
      </c>
      <c r="G69" s="49" t="s">
        <v>37</v>
      </c>
      <c r="H69" s="49" t="s">
        <v>177</v>
      </c>
      <c r="I69" s="48">
        <v>64</v>
      </c>
      <c r="J69" s="47">
        <v>65223458.75</v>
      </c>
      <c r="K69" s="48">
        <v>6895535.7000000002</v>
      </c>
    </row>
    <row r="70" spans="1:12" s="49" customFormat="1" x14ac:dyDescent="0.25">
      <c r="A70" s="49">
        <v>2016</v>
      </c>
      <c r="B70" s="46">
        <v>42500</v>
      </c>
      <c r="C70" s="46">
        <v>42543</v>
      </c>
      <c r="D70" s="49" t="s">
        <v>178</v>
      </c>
      <c r="E70" s="49" t="s">
        <v>21</v>
      </c>
      <c r="F70" s="49" t="s">
        <v>85</v>
      </c>
      <c r="G70" s="49" t="s">
        <v>179</v>
      </c>
      <c r="H70" s="49" t="s">
        <v>180</v>
      </c>
      <c r="I70" s="48">
        <v>88</v>
      </c>
      <c r="J70" s="47">
        <v>157102677.03999999</v>
      </c>
      <c r="K70" s="48">
        <v>15635154.4</v>
      </c>
    </row>
    <row r="71" spans="1:12" s="49" customFormat="1" x14ac:dyDescent="0.25">
      <c r="A71" s="49">
        <v>2016</v>
      </c>
      <c r="B71" s="46">
        <v>42527</v>
      </c>
      <c r="C71" s="46">
        <v>42578</v>
      </c>
      <c r="D71" s="49" t="s">
        <v>181</v>
      </c>
      <c r="E71" s="49" t="s">
        <v>17</v>
      </c>
      <c r="F71" s="49" t="s">
        <v>162</v>
      </c>
      <c r="G71" s="49" t="s">
        <v>37</v>
      </c>
      <c r="H71" s="49" t="s">
        <v>159</v>
      </c>
      <c r="I71" s="48">
        <v>272</v>
      </c>
      <c r="J71" s="47">
        <v>315682441.04000008</v>
      </c>
      <c r="K71" s="48">
        <v>30453327.449999996</v>
      </c>
    </row>
    <row r="72" spans="1:12" s="49" customFormat="1" x14ac:dyDescent="0.25">
      <c r="A72" s="49">
        <v>2016</v>
      </c>
      <c r="B72" s="46">
        <v>42438</v>
      </c>
      <c r="C72" s="46">
        <v>42583</v>
      </c>
      <c r="D72" s="49" t="s">
        <v>182</v>
      </c>
      <c r="E72" s="49" t="s">
        <v>19</v>
      </c>
      <c r="F72" s="49" t="s">
        <v>19</v>
      </c>
      <c r="G72" s="49" t="s">
        <v>183</v>
      </c>
      <c r="H72" s="49" t="s">
        <v>177</v>
      </c>
      <c r="I72" s="48">
        <v>96</v>
      </c>
      <c r="J72" s="47">
        <v>141205257.84</v>
      </c>
      <c r="K72" s="48">
        <v>13761542.219999999</v>
      </c>
    </row>
    <row r="73" spans="1:12" s="49" customFormat="1" x14ac:dyDescent="0.25">
      <c r="A73" s="49">
        <v>2016</v>
      </c>
      <c r="B73" s="50"/>
      <c r="C73" s="46">
        <v>42587</v>
      </c>
      <c r="D73" s="49" t="s">
        <v>184</v>
      </c>
      <c r="E73" s="49" t="s">
        <v>10</v>
      </c>
      <c r="F73" s="49" t="s">
        <v>10</v>
      </c>
      <c r="G73" s="49" t="s">
        <v>185</v>
      </c>
      <c r="H73" s="49" t="s">
        <v>149</v>
      </c>
      <c r="I73" s="48">
        <v>64</v>
      </c>
      <c r="J73" s="47">
        <v>112133310.44</v>
      </c>
      <c r="K73" s="48">
        <v>11191943.92</v>
      </c>
      <c r="L73" s="49" t="s">
        <v>88</v>
      </c>
    </row>
    <row r="74" spans="1:12" s="49" customFormat="1" x14ac:dyDescent="0.25">
      <c r="A74" s="49">
        <v>2016</v>
      </c>
      <c r="B74" s="46">
        <v>42717</v>
      </c>
      <c r="C74" s="46">
        <v>42730</v>
      </c>
      <c r="D74" s="49" t="s">
        <v>186</v>
      </c>
      <c r="E74" s="49" t="s">
        <v>17</v>
      </c>
      <c r="F74" s="49" t="s">
        <v>55</v>
      </c>
      <c r="G74" s="49" t="s">
        <v>187</v>
      </c>
      <c r="H74" s="49" t="s">
        <v>188</v>
      </c>
      <c r="I74" s="48">
        <v>36</v>
      </c>
      <c r="J74" s="47">
        <v>68959498.359999999</v>
      </c>
      <c r="K74" s="48">
        <v>7216582.04</v>
      </c>
      <c r="L74" s="49" t="s">
        <v>88</v>
      </c>
    </row>
    <row r="75" spans="1:12" s="49" customFormat="1" x14ac:dyDescent="0.25">
      <c r="A75" s="49">
        <v>2016</v>
      </c>
      <c r="B75" s="46">
        <v>42375</v>
      </c>
      <c r="C75" s="46">
        <v>42405</v>
      </c>
      <c r="D75" s="49" t="s">
        <v>189</v>
      </c>
      <c r="E75" s="49" t="s">
        <v>17</v>
      </c>
      <c r="F75" s="49" t="s">
        <v>55</v>
      </c>
      <c r="G75" s="49" t="s">
        <v>190</v>
      </c>
      <c r="H75" s="49" t="s">
        <v>159</v>
      </c>
      <c r="I75" s="48">
        <v>40</v>
      </c>
      <c r="J75" s="47">
        <v>49064015.559999995</v>
      </c>
      <c r="K75" s="48">
        <v>5298924.59</v>
      </c>
      <c r="L75" s="49" t="s">
        <v>88</v>
      </c>
    </row>
    <row r="76" spans="1:12" s="49" customFormat="1" x14ac:dyDescent="0.25">
      <c r="A76" s="49">
        <v>2016</v>
      </c>
      <c r="B76" s="46">
        <v>42696</v>
      </c>
      <c r="C76" s="50"/>
      <c r="D76" s="49" t="s">
        <v>191</v>
      </c>
      <c r="E76" s="49" t="s">
        <v>17</v>
      </c>
      <c r="F76" s="49" t="s">
        <v>162</v>
      </c>
      <c r="G76" s="49" t="s">
        <v>72</v>
      </c>
      <c r="H76" s="49" t="s">
        <v>192</v>
      </c>
      <c r="I76" s="48">
        <v>240</v>
      </c>
      <c r="J76" s="47">
        <v>326732422.63</v>
      </c>
      <c r="K76" s="48">
        <v>34421622.549999997</v>
      </c>
    </row>
    <row r="77" spans="1:12" s="49" customFormat="1" x14ac:dyDescent="0.25">
      <c r="A77" s="49">
        <v>2016</v>
      </c>
      <c r="B77" s="46">
        <v>42576</v>
      </c>
      <c r="C77" s="46">
        <v>42633</v>
      </c>
      <c r="D77" s="49" t="s">
        <v>193</v>
      </c>
      <c r="E77" s="49" t="s">
        <v>17</v>
      </c>
      <c r="F77" s="49" t="s">
        <v>162</v>
      </c>
      <c r="G77" s="49" t="s">
        <v>194</v>
      </c>
      <c r="H77" s="49" t="s">
        <v>159</v>
      </c>
      <c r="I77" s="48">
        <v>32</v>
      </c>
      <c r="J77" s="47">
        <v>68753127.359999999</v>
      </c>
      <c r="K77" s="48">
        <v>5978900.2400000002</v>
      </c>
    </row>
    <row r="78" spans="1:12" s="49" customFormat="1" x14ac:dyDescent="0.25">
      <c r="A78" s="49">
        <v>2016</v>
      </c>
      <c r="B78" s="46">
        <v>42576</v>
      </c>
      <c r="C78" s="46">
        <v>42633</v>
      </c>
      <c r="D78" s="49" t="s">
        <v>195</v>
      </c>
      <c r="E78" s="49" t="s">
        <v>17</v>
      </c>
      <c r="F78" s="49" t="s">
        <v>67</v>
      </c>
      <c r="G78" s="49" t="s">
        <v>196</v>
      </c>
      <c r="H78" s="49" t="s">
        <v>177</v>
      </c>
      <c r="I78" s="48">
        <v>8</v>
      </c>
      <c r="J78" s="47">
        <v>15387694.27</v>
      </c>
      <c r="K78" s="48">
        <v>1539722.67</v>
      </c>
    </row>
    <row r="79" spans="1:12" s="49" customFormat="1" x14ac:dyDescent="0.25">
      <c r="A79" s="49">
        <v>2016</v>
      </c>
      <c r="B79" s="46">
        <v>42303</v>
      </c>
      <c r="C79" s="46">
        <v>42354</v>
      </c>
      <c r="D79" s="49" t="s">
        <v>197</v>
      </c>
      <c r="E79" s="49" t="s">
        <v>17</v>
      </c>
      <c r="F79" s="49" t="s">
        <v>162</v>
      </c>
      <c r="G79" s="49" t="s">
        <v>43</v>
      </c>
      <c r="H79" s="49" t="s">
        <v>198</v>
      </c>
      <c r="I79" s="48">
        <v>80</v>
      </c>
      <c r="J79" s="47">
        <v>155519908</v>
      </c>
      <c r="K79" s="48">
        <v>13074350.040000001</v>
      </c>
    </row>
    <row r="80" spans="1:12" s="49" customFormat="1" x14ac:dyDescent="0.25">
      <c r="A80" s="49">
        <v>2016</v>
      </c>
      <c r="B80" s="46">
        <v>42591</v>
      </c>
      <c r="C80" s="46">
        <v>42606</v>
      </c>
      <c r="D80" s="49" t="s">
        <v>199</v>
      </c>
      <c r="E80" s="49" t="s">
        <v>26</v>
      </c>
      <c r="F80" s="49" t="s">
        <v>60</v>
      </c>
      <c r="G80" s="49" t="s">
        <v>200</v>
      </c>
      <c r="H80" s="49" t="s">
        <v>159</v>
      </c>
      <c r="I80" s="48">
        <v>96</v>
      </c>
      <c r="J80" s="47">
        <v>172837448.39999998</v>
      </c>
      <c r="K80" s="48">
        <v>16722037.799999999</v>
      </c>
    </row>
    <row r="81" spans="1:12" s="49" customFormat="1" x14ac:dyDescent="0.25">
      <c r="A81" s="49">
        <v>2016</v>
      </c>
      <c r="B81" s="50"/>
      <c r="C81" s="46">
        <v>42417</v>
      </c>
      <c r="D81" s="49" t="s">
        <v>201</v>
      </c>
      <c r="E81" s="49" t="s">
        <v>17</v>
      </c>
      <c r="F81" s="49" t="s">
        <v>162</v>
      </c>
      <c r="G81" s="49" t="s">
        <v>202</v>
      </c>
      <c r="H81" s="49" t="s">
        <v>159</v>
      </c>
      <c r="I81" s="48">
        <v>480</v>
      </c>
      <c r="J81" s="47">
        <v>625319787.32000005</v>
      </c>
      <c r="K81" s="48">
        <v>62738013.960000001</v>
      </c>
    </row>
    <row r="82" spans="1:12" s="49" customFormat="1" x14ac:dyDescent="0.25">
      <c r="A82" s="49">
        <v>2016</v>
      </c>
      <c r="B82" s="46">
        <v>42696</v>
      </c>
      <c r="C82" s="50"/>
      <c r="D82" s="49" t="s">
        <v>203</v>
      </c>
      <c r="E82" s="49" t="s">
        <v>17</v>
      </c>
      <c r="F82" s="49" t="s">
        <v>162</v>
      </c>
      <c r="G82" s="49" t="s">
        <v>204</v>
      </c>
      <c r="H82" s="49" t="s">
        <v>205</v>
      </c>
      <c r="I82" s="48">
        <v>232</v>
      </c>
      <c r="J82" s="47">
        <v>360643925.25999999</v>
      </c>
      <c r="K82" s="48">
        <v>40844642.380000003</v>
      </c>
    </row>
    <row r="83" spans="1:12" s="49" customFormat="1" x14ac:dyDescent="0.25">
      <c r="A83" s="49">
        <v>2016</v>
      </c>
      <c r="B83" s="46">
        <v>42661</v>
      </c>
      <c r="C83" s="46"/>
      <c r="D83" s="49" t="s">
        <v>206</v>
      </c>
      <c r="E83" s="49" t="s">
        <v>12</v>
      </c>
      <c r="F83" s="49" t="s">
        <v>207</v>
      </c>
      <c r="G83" s="49" t="s">
        <v>208</v>
      </c>
      <c r="H83" s="49" t="s">
        <v>159</v>
      </c>
      <c r="I83" s="48">
        <v>120</v>
      </c>
      <c r="J83" s="47">
        <v>252798794.70000002</v>
      </c>
      <c r="K83" s="48">
        <v>25328508.899999999</v>
      </c>
    </row>
    <row r="84" spans="1:12" s="49" customFormat="1" x14ac:dyDescent="0.25">
      <c r="A84" s="49">
        <v>2016</v>
      </c>
      <c r="B84" s="46">
        <v>42495</v>
      </c>
      <c r="C84" s="46">
        <v>42521</v>
      </c>
      <c r="D84" s="49" t="s">
        <v>209</v>
      </c>
      <c r="E84" s="49" t="s">
        <v>16</v>
      </c>
      <c r="F84" s="49" t="s">
        <v>210</v>
      </c>
      <c r="G84" s="49" t="s">
        <v>211</v>
      </c>
      <c r="H84" s="49" t="s">
        <v>159</v>
      </c>
      <c r="I84" s="48">
        <v>104</v>
      </c>
      <c r="J84" s="47">
        <v>148969954.31999999</v>
      </c>
      <c r="K84" s="48">
        <v>14349875.76</v>
      </c>
    </row>
    <row r="85" spans="1:12" s="49" customFormat="1" x14ac:dyDescent="0.25">
      <c r="A85" s="49">
        <v>2016</v>
      </c>
      <c r="B85" s="46">
        <v>42482</v>
      </c>
      <c r="C85" s="46">
        <v>42485</v>
      </c>
      <c r="D85" s="49" t="s">
        <v>212</v>
      </c>
      <c r="E85" s="49" t="s">
        <v>20</v>
      </c>
      <c r="F85" s="49" t="s">
        <v>213</v>
      </c>
      <c r="G85" s="49" t="s">
        <v>214</v>
      </c>
      <c r="H85" s="49" t="s">
        <v>215</v>
      </c>
      <c r="I85" s="48">
        <v>40</v>
      </c>
      <c r="J85" s="47">
        <v>64385977.5</v>
      </c>
      <c r="K85" s="48">
        <v>6729231.2999999998</v>
      </c>
    </row>
    <row r="86" spans="1:12" s="49" customFormat="1" x14ac:dyDescent="0.25">
      <c r="A86" s="49">
        <v>2016</v>
      </c>
      <c r="B86" s="46">
        <v>42604</v>
      </c>
      <c r="C86" s="46">
        <v>42625</v>
      </c>
      <c r="D86" s="49" t="s">
        <v>216</v>
      </c>
      <c r="E86" s="49" t="s">
        <v>19</v>
      </c>
      <c r="F86" s="49" t="s">
        <v>19</v>
      </c>
      <c r="G86" s="49" t="s">
        <v>217</v>
      </c>
      <c r="H86" s="49" t="s">
        <v>159</v>
      </c>
      <c r="I86" s="48">
        <v>24</v>
      </c>
      <c r="J86" s="47">
        <v>47811594.590000004</v>
      </c>
      <c r="K86" s="48">
        <v>4194719.91</v>
      </c>
    </row>
    <row r="87" spans="1:12" s="49" customFormat="1" x14ac:dyDescent="0.25">
      <c r="A87" s="49">
        <v>2016</v>
      </c>
      <c r="B87" s="50"/>
      <c r="C87" s="46">
        <v>42597</v>
      </c>
      <c r="D87" s="49" t="s">
        <v>218</v>
      </c>
      <c r="E87" s="49" t="s">
        <v>17</v>
      </c>
      <c r="F87" s="49" t="s">
        <v>162</v>
      </c>
      <c r="G87" s="49" t="s">
        <v>219</v>
      </c>
      <c r="H87" s="49" t="s">
        <v>159</v>
      </c>
      <c r="I87" s="48">
        <v>848</v>
      </c>
      <c r="J87" s="47">
        <v>1121329697.2800002</v>
      </c>
      <c r="K87" s="48">
        <v>118968938.64000002</v>
      </c>
      <c r="L87" s="49" t="s">
        <v>220</v>
      </c>
    </row>
    <row r="88" spans="1:12" s="49" customFormat="1" x14ac:dyDescent="0.25">
      <c r="A88" s="49">
        <v>2016</v>
      </c>
      <c r="B88" s="46">
        <v>42725</v>
      </c>
      <c r="C88" s="46"/>
      <c r="D88" s="49" t="s">
        <v>221</v>
      </c>
      <c r="E88" s="49" t="s">
        <v>17</v>
      </c>
      <c r="F88" s="49" t="s">
        <v>162</v>
      </c>
      <c r="G88" s="49" t="s">
        <v>222</v>
      </c>
      <c r="H88" s="49" t="s">
        <v>159</v>
      </c>
      <c r="I88" s="48">
        <v>432</v>
      </c>
      <c r="J88" s="47">
        <v>528162025.20000005</v>
      </c>
      <c r="K88" s="48">
        <v>60781164.540000007</v>
      </c>
    </row>
    <row r="89" spans="1:12" s="49" customFormat="1" x14ac:dyDescent="0.25">
      <c r="A89" s="49">
        <v>2016</v>
      </c>
      <c r="B89" s="46">
        <v>42725</v>
      </c>
      <c r="C89" s="46"/>
      <c r="D89" s="49" t="s">
        <v>223</v>
      </c>
      <c r="E89" s="49" t="s">
        <v>17</v>
      </c>
      <c r="F89" s="49" t="s">
        <v>162</v>
      </c>
      <c r="G89" s="49" t="s">
        <v>222</v>
      </c>
      <c r="H89" s="49" t="s">
        <v>159</v>
      </c>
      <c r="I89" s="48">
        <v>416</v>
      </c>
      <c r="J89" s="47">
        <v>508913929.84000003</v>
      </c>
      <c r="K89" s="48">
        <v>58622468.469999999</v>
      </c>
    </row>
    <row r="90" spans="1:12" s="49" customFormat="1" x14ac:dyDescent="0.25">
      <c r="A90" s="49">
        <v>2016</v>
      </c>
      <c r="B90" s="46">
        <v>42416</v>
      </c>
      <c r="C90" s="46">
        <v>42425</v>
      </c>
      <c r="D90" s="49" t="s">
        <v>224</v>
      </c>
      <c r="E90" s="49" t="s">
        <v>20</v>
      </c>
      <c r="F90" s="49" t="s">
        <v>213</v>
      </c>
      <c r="G90" s="49" t="s">
        <v>34</v>
      </c>
      <c r="H90" s="49" t="s">
        <v>143</v>
      </c>
      <c r="I90" s="48">
        <v>304</v>
      </c>
      <c r="J90" s="47">
        <v>503301400.13999999</v>
      </c>
      <c r="K90" s="48">
        <v>46900559.5</v>
      </c>
    </row>
    <row r="91" spans="1:12" s="49" customFormat="1" x14ac:dyDescent="0.25">
      <c r="A91" s="49">
        <v>2016</v>
      </c>
      <c r="B91" s="46">
        <v>42551</v>
      </c>
      <c r="C91" s="46">
        <v>42573</v>
      </c>
      <c r="D91" s="49" t="s">
        <v>225</v>
      </c>
      <c r="E91" s="49" t="s">
        <v>17</v>
      </c>
      <c r="F91" s="49" t="s">
        <v>67</v>
      </c>
      <c r="G91" s="49" t="s">
        <v>226</v>
      </c>
      <c r="H91" s="49" t="s">
        <v>159</v>
      </c>
      <c r="I91" s="48">
        <v>830</v>
      </c>
      <c r="J91" s="47">
        <v>972966850.1500001</v>
      </c>
      <c r="K91" s="48">
        <v>98595453.899999991</v>
      </c>
      <c r="L91" s="49" t="s">
        <v>88</v>
      </c>
    </row>
    <row r="92" spans="1:12" s="49" customFormat="1" x14ac:dyDescent="0.25">
      <c r="A92" s="49">
        <v>2016</v>
      </c>
      <c r="B92" s="46">
        <v>42576</v>
      </c>
      <c r="C92" s="46">
        <v>42583</v>
      </c>
      <c r="D92" s="49" t="s">
        <v>227</v>
      </c>
      <c r="E92" s="49" t="s">
        <v>17</v>
      </c>
      <c r="F92" s="49" t="s">
        <v>162</v>
      </c>
      <c r="G92" s="49" t="s">
        <v>228</v>
      </c>
      <c r="H92" s="49" t="s">
        <v>98</v>
      </c>
      <c r="I92" s="48">
        <v>96</v>
      </c>
      <c r="J92" s="47">
        <v>178535287.07999998</v>
      </c>
      <c r="K92" s="48">
        <v>17461769.640000001</v>
      </c>
    </row>
    <row r="93" spans="1:12" s="49" customFormat="1" x14ac:dyDescent="0.25">
      <c r="A93" s="49">
        <v>2016</v>
      </c>
      <c r="B93" s="46">
        <v>42646</v>
      </c>
      <c r="C93" s="50"/>
      <c r="D93" s="49" t="s">
        <v>229</v>
      </c>
      <c r="E93" s="49" t="s">
        <v>19</v>
      </c>
      <c r="F93" s="49" t="s">
        <v>19</v>
      </c>
      <c r="G93" s="49" t="s">
        <v>37</v>
      </c>
      <c r="H93" s="49" t="s">
        <v>177</v>
      </c>
      <c r="I93" s="48">
        <v>48</v>
      </c>
      <c r="J93" s="47">
        <v>50307883.400000006</v>
      </c>
      <c r="K93" s="48">
        <v>7251412.4199999999</v>
      </c>
    </row>
    <row r="94" spans="1:12" s="49" customFormat="1" x14ac:dyDescent="0.25">
      <c r="A94" s="49">
        <v>2016</v>
      </c>
      <c r="B94" s="50"/>
      <c r="C94" s="46">
        <v>42521</v>
      </c>
      <c r="D94" s="49" t="s">
        <v>230</v>
      </c>
      <c r="E94" s="49" t="s">
        <v>19</v>
      </c>
      <c r="F94" s="49" t="s">
        <v>19</v>
      </c>
      <c r="G94" s="49" t="s">
        <v>37</v>
      </c>
      <c r="H94" s="49" t="s">
        <v>177</v>
      </c>
      <c r="I94" s="48">
        <v>96</v>
      </c>
      <c r="J94" s="47">
        <v>143658216.94999999</v>
      </c>
      <c r="K94" s="48">
        <v>14369097.680000002</v>
      </c>
    </row>
    <row r="95" spans="1:12" s="49" customFormat="1" x14ac:dyDescent="0.25">
      <c r="A95" s="49">
        <v>2016</v>
      </c>
      <c r="B95" s="46">
        <v>42646</v>
      </c>
      <c r="C95" s="50"/>
      <c r="D95" s="49" t="s">
        <v>231</v>
      </c>
      <c r="E95" s="49" t="s">
        <v>19</v>
      </c>
      <c r="F95" s="49" t="s">
        <v>19</v>
      </c>
      <c r="G95" s="49" t="s">
        <v>37</v>
      </c>
      <c r="H95" s="49" t="s">
        <v>177</v>
      </c>
      <c r="I95" s="48">
        <v>48</v>
      </c>
      <c r="J95" s="47">
        <v>253229732.80000001</v>
      </c>
      <c r="K95" s="48">
        <v>7251412.4199999999</v>
      </c>
    </row>
    <row r="96" spans="1:12" s="49" customFormat="1" x14ac:dyDescent="0.25">
      <c r="A96" s="49">
        <v>2016</v>
      </c>
      <c r="B96" s="46">
        <v>42556</v>
      </c>
      <c r="C96" s="46">
        <v>42573</v>
      </c>
      <c r="D96" s="49" t="s">
        <v>232</v>
      </c>
      <c r="E96" s="49" t="s">
        <v>17</v>
      </c>
      <c r="F96" s="49" t="s">
        <v>162</v>
      </c>
      <c r="G96" s="49" t="s">
        <v>233</v>
      </c>
      <c r="H96" s="49" t="s">
        <v>234</v>
      </c>
      <c r="I96" s="48">
        <v>35</v>
      </c>
      <c r="J96" s="47">
        <v>55674921.469999999</v>
      </c>
      <c r="K96" s="48">
        <v>4895771.71</v>
      </c>
    </row>
    <row r="97" spans="1:11" s="49" customFormat="1" x14ac:dyDescent="0.25">
      <c r="A97" s="49">
        <v>2016</v>
      </c>
      <c r="B97" s="46">
        <v>42649</v>
      </c>
      <c r="C97" s="46">
        <v>42659</v>
      </c>
      <c r="D97" s="49" t="s">
        <v>235</v>
      </c>
      <c r="E97" s="49" t="s">
        <v>18</v>
      </c>
      <c r="F97" s="49" t="s">
        <v>147</v>
      </c>
      <c r="G97" s="49" t="s">
        <v>236</v>
      </c>
      <c r="H97" s="49" t="s">
        <v>159</v>
      </c>
      <c r="I97" s="48">
        <v>31</v>
      </c>
      <c r="J97" s="47">
        <v>68297039.609999999</v>
      </c>
      <c r="K97" s="48">
        <v>7063549.9500000002</v>
      </c>
    </row>
    <row r="98" spans="1:11" s="49" customFormat="1" x14ac:dyDescent="0.25">
      <c r="A98" s="49">
        <v>2016</v>
      </c>
      <c r="B98" s="46">
        <v>42306</v>
      </c>
      <c r="C98" s="46">
        <v>42633</v>
      </c>
      <c r="D98" s="49" t="s">
        <v>237</v>
      </c>
      <c r="E98" s="49" t="s">
        <v>17</v>
      </c>
      <c r="F98" s="49" t="s">
        <v>238</v>
      </c>
      <c r="G98" s="49" t="s">
        <v>34</v>
      </c>
      <c r="H98" s="49" t="s">
        <v>143</v>
      </c>
      <c r="I98" s="48">
        <v>2440</v>
      </c>
      <c r="J98" s="47">
        <v>3259877699.7800007</v>
      </c>
      <c r="K98" s="48">
        <v>292661274.35000002</v>
      </c>
    </row>
    <row r="99" spans="1:11" s="49" customFormat="1" x14ac:dyDescent="0.25">
      <c r="A99" s="49">
        <v>2017</v>
      </c>
      <c r="B99" s="46">
        <v>42808</v>
      </c>
      <c r="C99" s="46">
        <v>42818</v>
      </c>
      <c r="D99" s="49" t="s">
        <v>239</v>
      </c>
      <c r="E99" s="49" t="s">
        <v>17</v>
      </c>
      <c r="F99" s="49" t="s">
        <v>55</v>
      </c>
      <c r="G99" s="49" t="s">
        <v>138</v>
      </c>
      <c r="H99" s="49" t="s">
        <v>177</v>
      </c>
      <c r="I99" s="48">
        <v>48</v>
      </c>
      <c r="J99" s="47">
        <v>92711129.699999988</v>
      </c>
      <c r="K99" s="48">
        <v>9217043.9199999999</v>
      </c>
    </row>
    <row r="100" spans="1:11" s="49" customFormat="1" x14ac:dyDescent="0.25">
      <c r="A100" s="49">
        <v>2017</v>
      </c>
      <c r="B100" s="46">
        <v>43090</v>
      </c>
      <c r="C100" s="46">
        <v>43095</v>
      </c>
      <c r="D100" s="49" t="s">
        <v>240</v>
      </c>
      <c r="E100" s="49" t="s">
        <v>17</v>
      </c>
      <c r="F100" s="49" t="s">
        <v>55</v>
      </c>
      <c r="G100" s="49" t="s">
        <v>241</v>
      </c>
      <c r="H100" s="49" t="s">
        <v>177</v>
      </c>
      <c r="I100" s="48">
        <v>64</v>
      </c>
      <c r="J100" s="47">
        <v>83409755.019999996</v>
      </c>
      <c r="K100" s="48">
        <v>8336251.2000000002</v>
      </c>
    </row>
    <row r="101" spans="1:11" s="49" customFormat="1" x14ac:dyDescent="0.25">
      <c r="A101" s="49">
        <v>2017</v>
      </c>
      <c r="B101" s="46">
        <v>42808</v>
      </c>
      <c r="C101" s="46">
        <v>42816</v>
      </c>
      <c r="D101" s="49" t="s">
        <v>242</v>
      </c>
      <c r="E101" s="49" t="s">
        <v>17</v>
      </c>
      <c r="F101" s="49" t="s">
        <v>162</v>
      </c>
      <c r="G101" s="49" t="s">
        <v>243</v>
      </c>
      <c r="H101" s="49" t="s">
        <v>177</v>
      </c>
      <c r="I101" s="48">
        <v>48</v>
      </c>
      <c r="J101" s="47">
        <v>75051940.140000001</v>
      </c>
      <c r="K101" s="48">
        <v>6810058.0800000001</v>
      </c>
    </row>
    <row r="102" spans="1:11" s="49" customFormat="1" x14ac:dyDescent="0.25">
      <c r="A102" s="49">
        <v>2017</v>
      </c>
      <c r="B102" s="46">
        <v>43025</v>
      </c>
      <c r="C102" s="46">
        <v>43047</v>
      </c>
      <c r="D102" s="49" t="s">
        <v>244</v>
      </c>
      <c r="E102" s="49" t="s">
        <v>17</v>
      </c>
      <c r="F102" s="49" t="s">
        <v>71</v>
      </c>
      <c r="G102" s="49" t="s">
        <v>34</v>
      </c>
      <c r="H102" s="49" t="s">
        <v>143</v>
      </c>
      <c r="I102" s="48">
        <v>1552</v>
      </c>
      <c r="J102" s="47">
        <v>2098719465.0900004</v>
      </c>
      <c r="K102" s="48">
        <v>222165462.24000001</v>
      </c>
    </row>
    <row r="103" spans="1:11" s="49" customFormat="1" x14ac:dyDescent="0.25">
      <c r="A103" s="49">
        <v>2017</v>
      </c>
      <c r="B103" s="46">
        <v>42804</v>
      </c>
      <c r="C103" s="46">
        <v>42814</v>
      </c>
      <c r="D103" s="49" t="s">
        <v>245</v>
      </c>
      <c r="E103" s="49" t="s">
        <v>17</v>
      </c>
      <c r="F103" s="49" t="s">
        <v>246</v>
      </c>
      <c r="G103" s="49" t="s">
        <v>97</v>
      </c>
      <c r="H103" s="49" t="s">
        <v>188</v>
      </c>
      <c r="I103" s="48">
        <v>16</v>
      </c>
      <c r="J103" s="47">
        <v>26764999.870000001</v>
      </c>
      <c r="K103" s="48">
        <v>2652000</v>
      </c>
    </row>
    <row r="104" spans="1:11" s="49" customFormat="1" x14ac:dyDescent="0.25">
      <c r="A104" s="49">
        <v>2017</v>
      </c>
      <c r="B104" s="46">
        <v>42804</v>
      </c>
      <c r="C104" s="50"/>
      <c r="D104" s="49" t="s">
        <v>247</v>
      </c>
      <c r="E104" s="49" t="s">
        <v>17</v>
      </c>
      <c r="F104" s="49" t="s">
        <v>162</v>
      </c>
      <c r="G104" s="49" t="s">
        <v>248</v>
      </c>
      <c r="H104" s="49" t="s">
        <v>249</v>
      </c>
      <c r="I104" s="48">
        <v>1168</v>
      </c>
      <c r="J104" s="47">
        <v>2059211136.27</v>
      </c>
      <c r="K104" s="48">
        <v>183581006.40000001</v>
      </c>
    </row>
    <row r="105" spans="1:11" s="49" customFormat="1" x14ac:dyDescent="0.25">
      <c r="A105" s="49">
        <v>2017</v>
      </c>
      <c r="B105" s="50"/>
      <c r="C105" s="46">
        <v>43010</v>
      </c>
      <c r="D105" s="49" t="s">
        <v>250</v>
      </c>
      <c r="E105" s="49" t="s">
        <v>18</v>
      </c>
      <c r="F105" s="49" t="s">
        <v>147</v>
      </c>
      <c r="G105" s="49" t="s">
        <v>251</v>
      </c>
      <c r="H105" s="49" t="s">
        <v>192</v>
      </c>
      <c r="I105" s="48">
        <v>900</v>
      </c>
      <c r="J105" s="47">
        <v>1148655462.0300002</v>
      </c>
      <c r="K105" s="48">
        <v>146403056.03999999</v>
      </c>
    </row>
    <row r="106" spans="1:11" s="49" customFormat="1" x14ac:dyDescent="0.25">
      <c r="A106" s="49">
        <v>2017</v>
      </c>
      <c r="B106" s="46">
        <v>42725</v>
      </c>
      <c r="C106" s="46"/>
      <c r="D106" s="49" t="s">
        <v>252</v>
      </c>
      <c r="E106" s="49" t="s">
        <v>17</v>
      </c>
      <c r="F106" s="49" t="s">
        <v>162</v>
      </c>
      <c r="G106" s="49" t="s">
        <v>253</v>
      </c>
      <c r="H106" s="49" t="s">
        <v>254</v>
      </c>
      <c r="I106" s="48">
        <v>88</v>
      </c>
      <c r="J106" s="47">
        <v>156788254.70000002</v>
      </c>
      <c r="K106" s="48">
        <v>14754591.279999999</v>
      </c>
    </row>
    <row r="107" spans="1:11" s="49" customFormat="1" x14ac:dyDescent="0.25">
      <c r="A107" s="49">
        <v>2017</v>
      </c>
      <c r="B107" s="46">
        <v>42949</v>
      </c>
      <c r="C107" s="46">
        <v>42957</v>
      </c>
      <c r="D107" s="49" t="s">
        <v>255</v>
      </c>
      <c r="E107" s="49" t="s">
        <v>17</v>
      </c>
      <c r="F107" s="49" t="s">
        <v>162</v>
      </c>
      <c r="G107" s="49" t="s">
        <v>34</v>
      </c>
      <c r="H107" s="49" t="s">
        <v>143</v>
      </c>
      <c r="I107" s="48">
        <v>1176</v>
      </c>
      <c r="J107" s="47">
        <v>1671899035.8599999</v>
      </c>
      <c r="K107" s="48">
        <v>166654925.52000001</v>
      </c>
    </row>
    <row r="108" spans="1:11" s="49" customFormat="1" x14ac:dyDescent="0.25">
      <c r="A108" s="49">
        <v>2017</v>
      </c>
      <c r="B108" s="46">
        <v>42745</v>
      </c>
      <c r="C108" s="46">
        <v>42780</v>
      </c>
      <c r="D108" s="49" t="s">
        <v>256</v>
      </c>
      <c r="E108" s="49" t="s">
        <v>17</v>
      </c>
      <c r="F108" s="49" t="s">
        <v>162</v>
      </c>
      <c r="G108" s="49" t="s">
        <v>34</v>
      </c>
      <c r="H108" s="49" t="s">
        <v>143</v>
      </c>
      <c r="I108" s="48">
        <v>3000</v>
      </c>
      <c r="J108" s="47">
        <v>3329539912.4499998</v>
      </c>
      <c r="K108" s="48">
        <v>353860694.88</v>
      </c>
    </row>
    <row r="109" spans="1:11" s="49" customFormat="1" x14ac:dyDescent="0.25">
      <c r="A109" s="49">
        <v>2017</v>
      </c>
      <c r="B109" s="46">
        <v>42803</v>
      </c>
      <c r="C109" s="46">
        <v>42807</v>
      </c>
      <c r="D109" s="49" t="s">
        <v>257</v>
      </c>
      <c r="E109" s="49" t="s">
        <v>17</v>
      </c>
      <c r="F109" s="49" t="s">
        <v>55</v>
      </c>
      <c r="G109" s="49" t="s">
        <v>34</v>
      </c>
      <c r="H109" s="49" t="s">
        <v>143</v>
      </c>
      <c r="I109" s="48">
        <v>696</v>
      </c>
      <c r="J109" s="47">
        <v>724942983.70999992</v>
      </c>
      <c r="K109" s="48">
        <v>84372862.409999996</v>
      </c>
    </row>
    <row r="110" spans="1:11" s="49" customFormat="1" x14ac:dyDescent="0.25">
      <c r="A110" s="49">
        <v>2017</v>
      </c>
      <c r="B110" s="46">
        <v>43062</v>
      </c>
      <c r="C110" s="46">
        <v>43080</v>
      </c>
      <c r="D110" s="49" t="s">
        <v>258</v>
      </c>
      <c r="E110" s="49" t="s">
        <v>17</v>
      </c>
      <c r="F110" s="49" t="s">
        <v>259</v>
      </c>
      <c r="G110" s="49" t="s">
        <v>260</v>
      </c>
      <c r="H110" s="49" t="s">
        <v>249</v>
      </c>
      <c r="I110" s="48">
        <v>48</v>
      </c>
      <c r="J110" s="47">
        <v>78002484.780000001</v>
      </c>
      <c r="K110" s="48">
        <v>8304953.7599999998</v>
      </c>
    </row>
    <row r="111" spans="1:11" s="49" customFormat="1" x14ac:dyDescent="0.25">
      <c r="A111" s="49">
        <v>2017</v>
      </c>
      <c r="B111" s="46">
        <v>42790</v>
      </c>
      <c r="C111" s="46">
        <v>42802</v>
      </c>
      <c r="D111" s="49" t="s">
        <v>261</v>
      </c>
      <c r="E111" s="49" t="s">
        <v>17</v>
      </c>
      <c r="F111" s="49" t="s">
        <v>55</v>
      </c>
      <c r="G111" s="49" t="s">
        <v>262</v>
      </c>
      <c r="H111" s="49" t="s">
        <v>188</v>
      </c>
      <c r="I111" s="48">
        <v>16</v>
      </c>
      <c r="J111" s="47">
        <v>30316541.699999999</v>
      </c>
      <c r="K111" s="48">
        <v>3045550.04</v>
      </c>
    </row>
    <row r="112" spans="1:11" s="49" customFormat="1" x14ac:dyDescent="0.25">
      <c r="A112" s="49">
        <v>2017</v>
      </c>
      <c r="B112" s="46">
        <v>42776</v>
      </c>
      <c r="C112" s="46">
        <v>42783</v>
      </c>
      <c r="D112" s="49" t="s">
        <v>263</v>
      </c>
      <c r="E112" s="49" t="s">
        <v>17</v>
      </c>
      <c r="F112" s="49" t="s">
        <v>259</v>
      </c>
      <c r="G112" s="49" t="s">
        <v>264</v>
      </c>
      <c r="H112" s="49" t="s">
        <v>159</v>
      </c>
      <c r="I112" s="48">
        <v>128</v>
      </c>
      <c r="J112" s="47">
        <v>172137799.68000001</v>
      </c>
      <c r="K112" s="48">
        <v>17352346.879999999</v>
      </c>
    </row>
    <row r="113" spans="1:12" s="49" customFormat="1" x14ac:dyDescent="0.25">
      <c r="A113" s="49">
        <v>2017</v>
      </c>
      <c r="B113" s="46">
        <v>42725</v>
      </c>
      <c r="C113" s="46">
        <v>42741</v>
      </c>
      <c r="D113" s="49" t="s">
        <v>265</v>
      </c>
      <c r="E113" s="49" t="s">
        <v>17</v>
      </c>
      <c r="F113" s="49" t="s">
        <v>71</v>
      </c>
      <c r="G113" s="49" t="s">
        <v>266</v>
      </c>
      <c r="H113" s="49" t="s">
        <v>267</v>
      </c>
      <c r="I113" s="48">
        <v>440</v>
      </c>
      <c r="J113" s="47">
        <v>714697128.75</v>
      </c>
      <c r="K113" s="48">
        <v>67550700.799999997</v>
      </c>
    </row>
    <row r="114" spans="1:12" s="49" customFormat="1" x14ac:dyDescent="0.25">
      <c r="A114" s="49">
        <v>2017</v>
      </c>
      <c r="B114" s="46">
        <v>42992</v>
      </c>
      <c r="C114" s="46"/>
      <c r="D114" s="49" t="s">
        <v>268</v>
      </c>
      <c r="E114" s="49" t="s">
        <v>29</v>
      </c>
      <c r="F114" s="49" t="s">
        <v>269</v>
      </c>
      <c r="G114" s="49" t="s">
        <v>270</v>
      </c>
      <c r="H114" s="49" t="s">
        <v>271</v>
      </c>
      <c r="I114" s="48">
        <v>36</v>
      </c>
      <c r="J114" s="47">
        <v>64930622.039999999</v>
      </c>
      <c r="K114" s="48">
        <v>7312619.1600000001</v>
      </c>
    </row>
    <row r="115" spans="1:12" s="49" customFormat="1" x14ac:dyDescent="0.25">
      <c r="A115" s="49">
        <v>2017</v>
      </c>
      <c r="B115" s="46">
        <v>43026</v>
      </c>
      <c r="C115" s="46">
        <v>43032</v>
      </c>
      <c r="D115" s="49" t="s">
        <v>272</v>
      </c>
      <c r="E115" s="49" t="s">
        <v>26</v>
      </c>
      <c r="F115" s="49" t="s">
        <v>60</v>
      </c>
      <c r="G115" s="49" t="s">
        <v>273</v>
      </c>
      <c r="H115" s="49" t="s">
        <v>159</v>
      </c>
      <c r="I115" s="48">
        <v>12</v>
      </c>
      <c r="J115" s="47">
        <v>16924595.130000003</v>
      </c>
      <c r="K115" s="48">
        <v>1959551</v>
      </c>
    </row>
    <row r="116" spans="1:12" s="49" customFormat="1" x14ac:dyDescent="0.25">
      <c r="A116" s="49">
        <v>2017</v>
      </c>
      <c r="B116" s="46">
        <v>42759</v>
      </c>
      <c r="C116" s="46">
        <v>42773</v>
      </c>
      <c r="D116" s="49" t="s">
        <v>274</v>
      </c>
      <c r="E116" s="49" t="s">
        <v>21</v>
      </c>
      <c r="F116" s="49" t="s">
        <v>85</v>
      </c>
      <c r="G116" s="49" t="s">
        <v>179</v>
      </c>
      <c r="H116" s="49" t="s">
        <v>275</v>
      </c>
      <c r="I116" s="48">
        <v>56</v>
      </c>
      <c r="J116" s="47">
        <v>89024135.200000003</v>
      </c>
      <c r="K116" s="48">
        <v>9296011.1999999993</v>
      </c>
      <c r="L116" s="49" t="s">
        <v>1109</v>
      </c>
    </row>
    <row r="117" spans="1:12" s="49" customFormat="1" x14ac:dyDescent="0.25">
      <c r="A117" s="49">
        <v>2017</v>
      </c>
      <c r="B117" s="46">
        <v>42992</v>
      </c>
      <c r="C117" s="46">
        <v>43060</v>
      </c>
      <c r="D117" s="49" t="s">
        <v>276</v>
      </c>
      <c r="E117" s="49" t="s">
        <v>19</v>
      </c>
      <c r="F117" s="49" t="s">
        <v>19</v>
      </c>
      <c r="G117" s="49" t="s">
        <v>37</v>
      </c>
      <c r="H117" s="49" t="s">
        <v>177</v>
      </c>
      <c r="I117" s="48">
        <v>244</v>
      </c>
      <c r="J117" s="47">
        <v>326624807.25</v>
      </c>
      <c r="K117" s="48">
        <v>34639269.920000002</v>
      </c>
    </row>
    <row r="118" spans="1:12" s="49" customFormat="1" x14ac:dyDescent="0.25">
      <c r="A118" s="49">
        <v>2017</v>
      </c>
      <c r="B118" s="46">
        <v>42996</v>
      </c>
      <c r="C118" s="46">
        <v>43060</v>
      </c>
      <c r="D118" s="49" t="s">
        <v>277</v>
      </c>
      <c r="E118" s="49" t="s">
        <v>17</v>
      </c>
      <c r="F118" s="49" t="s">
        <v>162</v>
      </c>
      <c r="G118" s="49" t="s">
        <v>37</v>
      </c>
      <c r="H118" s="49" t="s">
        <v>159</v>
      </c>
      <c r="I118" s="48">
        <v>44</v>
      </c>
      <c r="J118" s="47">
        <v>53011288.119999997</v>
      </c>
      <c r="K118" s="48">
        <v>6266108</v>
      </c>
    </row>
    <row r="119" spans="1:12" s="49" customFormat="1" x14ac:dyDescent="0.25">
      <c r="A119" s="49">
        <v>2017</v>
      </c>
      <c r="B119" s="46">
        <v>42832</v>
      </c>
      <c r="C119" s="46">
        <v>42842</v>
      </c>
      <c r="D119" s="49" t="s">
        <v>278</v>
      </c>
      <c r="E119" s="49" t="s">
        <v>17</v>
      </c>
      <c r="F119" s="49" t="s">
        <v>55</v>
      </c>
      <c r="G119" s="49" t="s">
        <v>279</v>
      </c>
      <c r="H119" s="49" t="s">
        <v>275</v>
      </c>
      <c r="I119" s="48">
        <v>32</v>
      </c>
      <c r="J119" s="47">
        <v>52633502.230000004</v>
      </c>
      <c r="K119" s="48">
        <v>5561949.2599999998</v>
      </c>
    </row>
    <row r="120" spans="1:12" s="49" customFormat="1" x14ac:dyDescent="0.25">
      <c r="A120" s="49">
        <v>2017</v>
      </c>
      <c r="B120" s="46">
        <v>42769</v>
      </c>
      <c r="C120" s="46">
        <v>42780</v>
      </c>
      <c r="D120" s="49" t="s">
        <v>280</v>
      </c>
      <c r="E120" s="49" t="s">
        <v>17</v>
      </c>
      <c r="F120" s="49" t="s">
        <v>55</v>
      </c>
      <c r="G120" s="49" t="s">
        <v>138</v>
      </c>
      <c r="H120" s="49" t="s">
        <v>275</v>
      </c>
      <c r="I120" s="48">
        <v>48</v>
      </c>
      <c r="J120" s="47">
        <v>86482842.25</v>
      </c>
      <c r="K120" s="48">
        <v>7812829.7999999998</v>
      </c>
    </row>
    <row r="121" spans="1:12" s="49" customFormat="1" x14ac:dyDescent="0.25">
      <c r="A121" s="49">
        <v>2017</v>
      </c>
      <c r="B121" s="46">
        <v>42811</v>
      </c>
      <c r="C121" s="46">
        <v>42830</v>
      </c>
      <c r="D121" s="49" t="s">
        <v>281</v>
      </c>
      <c r="E121" s="49" t="s">
        <v>17</v>
      </c>
      <c r="F121" s="49" t="s">
        <v>162</v>
      </c>
      <c r="G121" s="49" t="s">
        <v>38</v>
      </c>
      <c r="H121" s="49" t="s">
        <v>282</v>
      </c>
      <c r="I121" s="48">
        <v>1264</v>
      </c>
      <c r="J121" s="47">
        <v>1596580127.1800001</v>
      </c>
      <c r="K121" s="48">
        <v>158840976.47999999</v>
      </c>
      <c r="L121" s="49" t="s">
        <v>88</v>
      </c>
    </row>
    <row r="122" spans="1:12" s="49" customFormat="1" x14ac:dyDescent="0.25">
      <c r="A122" s="49">
        <v>2017</v>
      </c>
      <c r="B122" s="46">
        <v>42741</v>
      </c>
      <c r="C122" s="46"/>
      <c r="D122" s="49" t="s">
        <v>283</v>
      </c>
      <c r="E122" s="49" t="s">
        <v>17</v>
      </c>
      <c r="F122" s="49" t="s">
        <v>55</v>
      </c>
      <c r="G122" s="49" t="s">
        <v>284</v>
      </c>
      <c r="H122" s="49" t="s">
        <v>192</v>
      </c>
      <c r="I122" s="48">
        <v>136</v>
      </c>
      <c r="J122" s="47">
        <v>233111769.17000002</v>
      </c>
      <c r="K122" s="48">
        <v>26515320.239999998</v>
      </c>
    </row>
    <row r="123" spans="1:12" s="49" customFormat="1" x14ac:dyDescent="0.25">
      <c r="A123" s="49">
        <v>2017</v>
      </c>
      <c r="B123" s="46">
        <v>42909</v>
      </c>
      <c r="C123" s="46">
        <v>42914</v>
      </c>
      <c r="D123" s="49" t="s">
        <v>285</v>
      </c>
      <c r="E123" s="49" t="s">
        <v>22</v>
      </c>
      <c r="F123" s="49" t="s">
        <v>22</v>
      </c>
      <c r="G123" s="49" t="s">
        <v>286</v>
      </c>
      <c r="H123" s="49" t="s">
        <v>271</v>
      </c>
      <c r="I123" s="48">
        <v>48</v>
      </c>
      <c r="J123" s="47">
        <v>84450609.120000005</v>
      </c>
      <c r="K123" s="48">
        <v>8892722.8800000008</v>
      </c>
    </row>
    <row r="124" spans="1:12" s="49" customFormat="1" x14ac:dyDescent="0.25">
      <c r="A124" s="49">
        <v>2017</v>
      </c>
      <c r="B124" s="46">
        <v>43011</v>
      </c>
      <c r="C124" s="46">
        <v>43033</v>
      </c>
      <c r="D124" s="49" t="s">
        <v>287</v>
      </c>
      <c r="E124" s="49" t="s">
        <v>17</v>
      </c>
      <c r="F124" s="49" t="s">
        <v>162</v>
      </c>
      <c r="G124" s="49" t="s">
        <v>179</v>
      </c>
      <c r="H124" s="49" t="s">
        <v>249</v>
      </c>
      <c r="I124" s="48">
        <v>256</v>
      </c>
      <c r="J124" s="47">
        <v>200990230.34</v>
      </c>
      <c r="K124" s="48">
        <v>42332027.920000002</v>
      </c>
    </row>
    <row r="125" spans="1:12" s="49" customFormat="1" x14ac:dyDescent="0.25">
      <c r="A125" s="49">
        <v>2017</v>
      </c>
      <c r="B125" s="46">
        <v>42758</v>
      </c>
      <c r="C125" s="46">
        <v>42773</v>
      </c>
      <c r="D125" s="49" t="s">
        <v>288</v>
      </c>
      <c r="E125" s="49" t="s">
        <v>8</v>
      </c>
      <c r="F125" s="49" t="s">
        <v>8</v>
      </c>
      <c r="G125" s="49" t="s">
        <v>289</v>
      </c>
      <c r="H125" s="49" t="s">
        <v>275</v>
      </c>
      <c r="I125" s="48">
        <v>300</v>
      </c>
      <c r="J125" s="47">
        <v>483946649.19999999</v>
      </c>
      <c r="K125" s="48">
        <v>54199526.960000001</v>
      </c>
    </row>
    <row r="126" spans="1:12" s="49" customFormat="1" x14ac:dyDescent="0.25">
      <c r="A126" s="49">
        <v>2017</v>
      </c>
      <c r="B126" s="46">
        <v>42942</v>
      </c>
      <c r="C126" s="46"/>
      <c r="D126" s="49" t="s">
        <v>290</v>
      </c>
      <c r="E126" s="49" t="s">
        <v>17</v>
      </c>
      <c r="F126" s="49" t="s">
        <v>71</v>
      </c>
      <c r="G126" s="49" t="s">
        <v>34</v>
      </c>
      <c r="H126" s="49" t="s">
        <v>143</v>
      </c>
      <c r="I126" s="48">
        <v>181</v>
      </c>
      <c r="J126" s="47">
        <v>302713109.92000002</v>
      </c>
      <c r="K126" s="48">
        <v>26048093.039999999</v>
      </c>
    </row>
    <row r="127" spans="1:12" s="49" customFormat="1" x14ac:dyDescent="0.25">
      <c r="A127" s="49">
        <v>2017</v>
      </c>
      <c r="B127" s="46">
        <v>43097</v>
      </c>
      <c r="C127" s="46">
        <v>42914</v>
      </c>
      <c r="D127" s="49" t="s">
        <v>291</v>
      </c>
      <c r="E127" s="49" t="s">
        <v>22</v>
      </c>
      <c r="F127" s="49" t="s">
        <v>292</v>
      </c>
      <c r="G127" s="49" t="s">
        <v>293</v>
      </c>
      <c r="H127" s="49" t="s">
        <v>159</v>
      </c>
      <c r="I127" s="48"/>
      <c r="J127" s="47">
        <v>35690900.260000005</v>
      </c>
      <c r="K127" s="48"/>
      <c r="L127" s="49" t="s">
        <v>1109</v>
      </c>
    </row>
    <row r="128" spans="1:12" s="49" customFormat="1" x14ac:dyDescent="0.25">
      <c r="A128" s="49">
        <v>2017</v>
      </c>
      <c r="B128" s="46">
        <v>42971</v>
      </c>
      <c r="C128" s="46"/>
      <c r="D128" s="49" t="s">
        <v>294</v>
      </c>
      <c r="E128" s="49" t="s">
        <v>17</v>
      </c>
      <c r="F128" s="49" t="s">
        <v>55</v>
      </c>
      <c r="G128" s="49" t="s">
        <v>34</v>
      </c>
      <c r="H128" s="49" t="s">
        <v>295</v>
      </c>
      <c r="I128" s="48">
        <v>3648</v>
      </c>
      <c r="J128" s="47">
        <v>3962402562.1999989</v>
      </c>
      <c r="K128" s="48">
        <v>416797288</v>
      </c>
    </row>
    <row r="129" spans="1:12" s="49" customFormat="1" x14ac:dyDescent="0.25">
      <c r="A129" s="49">
        <v>2017</v>
      </c>
      <c r="B129" s="46">
        <v>42818</v>
      </c>
      <c r="C129" s="46">
        <v>42823</v>
      </c>
      <c r="D129" s="49" t="s">
        <v>296</v>
      </c>
      <c r="E129" s="49" t="s">
        <v>17</v>
      </c>
      <c r="F129" s="49" t="s">
        <v>162</v>
      </c>
      <c r="G129" s="49" t="s">
        <v>297</v>
      </c>
      <c r="H129" s="49" t="s">
        <v>282</v>
      </c>
      <c r="I129" s="48">
        <v>504</v>
      </c>
      <c r="J129" s="47">
        <v>654450670.5</v>
      </c>
      <c r="K129" s="48">
        <v>65404103.359999999</v>
      </c>
    </row>
    <row r="130" spans="1:12" s="49" customFormat="1" x14ac:dyDescent="0.25">
      <c r="A130" s="49">
        <v>2017</v>
      </c>
      <c r="B130" s="46">
        <v>42884</v>
      </c>
      <c r="C130" s="46">
        <v>42899</v>
      </c>
      <c r="D130" s="49" t="s">
        <v>298</v>
      </c>
      <c r="E130" s="49" t="s">
        <v>18</v>
      </c>
      <c r="F130" s="49" t="s">
        <v>299</v>
      </c>
      <c r="G130" s="49" t="s">
        <v>300</v>
      </c>
      <c r="H130" s="49" t="s">
        <v>275</v>
      </c>
      <c r="I130" s="48">
        <v>81</v>
      </c>
      <c r="J130" s="47">
        <v>168530310.24000001</v>
      </c>
      <c r="K130" s="48">
        <v>11154938.060000001</v>
      </c>
    </row>
    <row r="131" spans="1:12" s="49" customFormat="1" x14ac:dyDescent="0.25">
      <c r="A131" s="49">
        <v>2017</v>
      </c>
      <c r="B131" s="46">
        <v>42872</v>
      </c>
      <c r="C131" s="46">
        <v>42881</v>
      </c>
      <c r="D131" s="49" t="s">
        <v>301</v>
      </c>
      <c r="E131" s="49" t="s">
        <v>10</v>
      </c>
      <c r="F131" s="49" t="s">
        <v>10</v>
      </c>
      <c r="G131" s="49" t="s">
        <v>302</v>
      </c>
      <c r="H131" s="49" t="s">
        <v>271</v>
      </c>
      <c r="I131" s="48">
        <v>40</v>
      </c>
      <c r="J131" s="47">
        <v>79722390.24000001</v>
      </c>
      <c r="K131" s="48">
        <v>6478058.7999999998</v>
      </c>
    </row>
    <row r="132" spans="1:12" s="49" customFormat="1" x14ac:dyDescent="0.25">
      <c r="A132" s="49">
        <v>2017</v>
      </c>
      <c r="B132" s="46">
        <v>42781</v>
      </c>
      <c r="C132" s="46">
        <v>42788</v>
      </c>
      <c r="D132" s="49" t="s">
        <v>303</v>
      </c>
      <c r="E132" s="49" t="s">
        <v>11</v>
      </c>
      <c r="F132" s="49" t="s">
        <v>170</v>
      </c>
      <c r="G132" s="49" t="s">
        <v>304</v>
      </c>
      <c r="H132" s="49" t="s">
        <v>192</v>
      </c>
      <c r="I132" s="48">
        <v>72</v>
      </c>
      <c r="J132" s="47">
        <v>114945114.23999999</v>
      </c>
      <c r="K132" s="48">
        <v>11391802.560000001</v>
      </c>
    </row>
    <row r="133" spans="1:12" s="49" customFormat="1" x14ac:dyDescent="0.25">
      <c r="A133" s="49">
        <v>2017</v>
      </c>
      <c r="B133" s="46">
        <v>42877</v>
      </c>
      <c r="C133" s="46">
        <v>42880</v>
      </c>
      <c r="D133" s="49" t="s">
        <v>305</v>
      </c>
      <c r="E133" s="49" t="s">
        <v>17</v>
      </c>
      <c r="F133" s="49" t="s">
        <v>162</v>
      </c>
      <c r="G133" s="49" t="s">
        <v>306</v>
      </c>
      <c r="H133" s="49" t="s">
        <v>159</v>
      </c>
      <c r="I133" s="48">
        <v>1264</v>
      </c>
      <c r="J133" s="47">
        <v>1711714677.5999999</v>
      </c>
      <c r="K133" s="48">
        <v>187739050.72</v>
      </c>
    </row>
    <row r="134" spans="1:12" s="49" customFormat="1" x14ac:dyDescent="0.25">
      <c r="A134" s="49">
        <v>2017</v>
      </c>
      <c r="B134" s="46">
        <v>43042</v>
      </c>
      <c r="C134" s="46">
        <v>42745</v>
      </c>
      <c r="D134" s="49" t="s">
        <v>307</v>
      </c>
      <c r="E134" s="49" t="s">
        <v>17</v>
      </c>
      <c r="F134" s="49" t="s">
        <v>55</v>
      </c>
      <c r="G134" s="49" t="s">
        <v>308</v>
      </c>
      <c r="H134" s="49" t="s">
        <v>177</v>
      </c>
      <c r="I134" s="48">
        <v>240</v>
      </c>
      <c r="J134" s="47">
        <v>446969857.75999999</v>
      </c>
      <c r="K134" s="48">
        <v>46937309.68</v>
      </c>
    </row>
    <row r="135" spans="1:12" s="49" customFormat="1" x14ac:dyDescent="0.25">
      <c r="A135" s="49">
        <v>2017</v>
      </c>
      <c r="B135" s="46">
        <v>42790</v>
      </c>
      <c r="C135" s="46">
        <v>42823</v>
      </c>
      <c r="D135" s="49" t="s">
        <v>309</v>
      </c>
      <c r="E135" s="49" t="s">
        <v>17</v>
      </c>
      <c r="F135" s="49" t="s">
        <v>162</v>
      </c>
      <c r="G135" s="49" t="s">
        <v>310</v>
      </c>
      <c r="H135" s="49" t="s">
        <v>311</v>
      </c>
      <c r="I135" s="48">
        <v>248</v>
      </c>
      <c r="J135" s="47">
        <v>423827357.12</v>
      </c>
      <c r="K135" s="48">
        <v>39846403.119999997</v>
      </c>
    </row>
    <row r="136" spans="1:12" s="49" customFormat="1" x14ac:dyDescent="0.25">
      <c r="A136" s="49">
        <v>2017</v>
      </c>
      <c r="B136" s="46">
        <v>42797</v>
      </c>
      <c r="C136" s="46">
        <v>42831</v>
      </c>
      <c r="D136" s="49" t="s">
        <v>312</v>
      </c>
      <c r="E136" s="49" t="s">
        <v>21</v>
      </c>
      <c r="F136" s="49" t="s">
        <v>21</v>
      </c>
      <c r="G136" s="49" t="s">
        <v>42</v>
      </c>
      <c r="H136" s="49" t="s">
        <v>271</v>
      </c>
      <c r="I136" s="48">
        <v>1433</v>
      </c>
      <c r="J136" s="47">
        <v>3009050398.5999999</v>
      </c>
      <c r="K136" s="48">
        <v>290334744.67000002</v>
      </c>
      <c r="L136" s="49" t="s">
        <v>313</v>
      </c>
    </row>
    <row r="137" spans="1:12" s="49" customFormat="1" x14ac:dyDescent="0.25">
      <c r="A137" s="49">
        <v>2017</v>
      </c>
      <c r="B137" s="46">
        <v>43012</v>
      </c>
      <c r="C137" s="46">
        <v>42768</v>
      </c>
      <c r="D137" s="49" t="s">
        <v>314</v>
      </c>
      <c r="E137" s="49" t="s">
        <v>17</v>
      </c>
      <c r="F137" s="49" t="s">
        <v>162</v>
      </c>
      <c r="G137" s="49" t="s">
        <v>42</v>
      </c>
      <c r="H137" s="49" t="s">
        <v>267</v>
      </c>
      <c r="I137" s="48">
        <v>112</v>
      </c>
      <c r="J137" s="47">
        <v>241702026.16000003</v>
      </c>
      <c r="K137" s="48">
        <v>21889729.120000001</v>
      </c>
    </row>
    <row r="138" spans="1:12" s="49" customFormat="1" x14ac:dyDescent="0.25">
      <c r="A138" s="49">
        <v>2017</v>
      </c>
      <c r="B138" s="46">
        <v>42790</v>
      </c>
      <c r="C138" s="46">
        <v>42823</v>
      </c>
      <c r="D138" s="49" t="s">
        <v>315</v>
      </c>
      <c r="E138" s="49" t="s">
        <v>17</v>
      </c>
      <c r="F138" s="49" t="s">
        <v>162</v>
      </c>
      <c r="G138" s="49" t="s">
        <v>316</v>
      </c>
      <c r="H138" s="49" t="s">
        <v>311</v>
      </c>
      <c r="I138" s="48">
        <v>444</v>
      </c>
      <c r="J138" s="47">
        <v>720068610.18000007</v>
      </c>
      <c r="K138" s="48">
        <v>67268299.959999993</v>
      </c>
      <c r="L138" s="49" t="s">
        <v>220</v>
      </c>
    </row>
    <row r="139" spans="1:12" s="49" customFormat="1" x14ac:dyDescent="0.25">
      <c r="A139" s="49">
        <v>2017</v>
      </c>
      <c r="B139" s="46">
        <v>42872</v>
      </c>
      <c r="C139" s="46">
        <v>42880</v>
      </c>
      <c r="D139" s="49" t="s">
        <v>317</v>
      </c>
      <c r="E139" s="49" t="s">
        <v>19</v>
      </c>
      <c r="F139" s="49" t="s">
        <v>318</v>
      </c>
      <c r="G139" s="49" t="s">
        <v>319</v>
      </c>
      <c r="H139" s="49" t="s">
        <v>159</v>
      </c>
      <c r="I139" s="48">
        <v>42</v>
      </c>
      <c r="J139" s="47">
        <v>96781103.579999998</v>
      </c>
      <c r="K139" s="48">
        <v>9039751.9800000004</v>
      </c>
    </row>
    <row r="140" spans="1:12" s="49" customFormat="1" x14ac:dyDescent="0.25">
      <c r="A140" s="49">
        <v>2017</v>
      </c>
      <c r="B140" s="50"/>
      <c r="C140" s="46">
        <v>42787</v>
      </c>
      <c r="D140" s="49" t="s">
        <v>320</v>
      </c>
      <c r="E140" s="49" t="s">
        <v>19</v>
      </c>
      <c r="F140" s="49" t="s">
        <v>19</v>
      </c>
      <c r="G140" s="49" t="s">
        <v>37</v>
      </c>
      <c r="H140" s="49" t="s">
        <v>177</v>
      </c>
      <c r="I140" s="48">
        <v>160</v>
      </c>
      <c r="J140" s="47">
        <v>297181065.60000002</v>
      </c>
      <c r="K140" s="48">
        <v>24634274.879999999</v>
      </c>
    </row>
    <row r="141" spans="1:12" s="49" customFormat="1" x14ac:dyDescent="0.25">
      <c r="A141" s="49">
        <v>2017</v>
      </c>
      <c r="B141" s="46">
        <v>42810</v>
      </c>
      <c r="C141" s="46">
        <v>42830</v>
      </c>
      <c r="D141" s="49" t="s">
        <v>321</v>
      </c>
      <c r="E141" s="49" t="s">
        <v>17</v>
      </c>
      <c r="F141" s="49" t="s">
        <v>55</v>
      </c>
      <c r="G141" s="49" t="s">
        <v>138</v>
      </c>
      <c r="H141" s="49" t="s">
        <v>188</v>
      </c>
      <c r="I141" s="48">
        <v>48</v>
      </c>
      <c r="J141" s="47">
        <v>94137281.480000004</v>
      </c>
      <c r="K141" s="48">
        <v>7345092.96</v>
      </c>
    </row>
    <row r="142" spans="1:12" s="49" customFormat="1" x14ac:dyDescent="0.25">
      <c r="A142" s="49">
        <v>2017</v>
      </c>
      <c r="B142" s="50" t="s">
        <v>322</v>
      </c>
      <c r="C142" s="46">
        <v>42880</v>
      </c>
      <c r="D142" s="49" t="s">
        <v>323</v>
      </c>
      <c r="E142" s="49" t="s">
        <v>17</v>
      </c>
      <c r="F142" s="49" t="s">
        <v>67</v>
      </c>
      <c r="G142" s="49" t="s">
        <v>324</v>
      </c>
      <c r="H142" s="49" t="s">
        <v>159</v>
      </c>
      <c r="I142" s="48">
        <v>56</v>
      </c>
      <c r="J142" s="47">
        <v>86619568.430000007</v>
      </c>
      <c r="K142" s="48">
        <v>8257296.5599999996</v>
      </c>
    </row>
    <row r="143" spans="1:12" s="49" customFormat="1" x14ac:dyDescent="0.25">
      <c r="A143" s="49">
        <v>2017</v>
      </c>
      <c r="B143" s="46">
        <v>42737</v>
      </c>
      <c r="C143" s="46">
        <v>42741</v>
      </c>
      <c r="D143" s="49" t="s">
        <v>325</v>
      </c>
      <c r="E143" s="49" t="s">
        <v>17</v>
      </c>
      <c r="F143" s="49" t="s">
        <v>55</v>
      </c>
      <c r="G143" s="49" t="s">
        <v>326</v>
      </c>
      <c r="H143" s="49" t="s">
        <v>177</v>
      </c>
      <c r="I143" s="48">
        <v>8</v>
      </c>
      <c r="J143" s="47">
        <v>17317073.640000001</v>
      </c>
      <c r="K143" s="48">
        <v>1308615.24</v>
      </c>
    </row>
    <row r="144" spans="1:12" s="49" customFormat="1" x14ac:dyDescent="0.25">
      <c r="A144" s="49">
        <v>2017</v>
      </c>
      <c r="B144" s="46">
        <v>42804</v>
      </c>
      <c r="C144" s="46">
        <v>42823</v>
      </c>
      <c r="D144" s="49" t="s">
        <v>327</v>
      </c>
      <c r="E144" s="49" t="s">
        <v>19</v>
      </c>
      <c r="F144" s="49" t="s">
        <v>19</v>
      </c>
      <c r="G144" s="49" t="s">
        <v>328</v>
      </c>
      <c r="H144" s="49" t="s">
        <v>177</v>
      </c>
      <c r="I144" s="48">
        <v>360</v>
      </c>
      <c r="J144" s="47">
        <v>612157791.05999994</v>
      </c>
      <c r="K144" s="48">
        <v>54239084.719999999</v>
      </c>
    </row>
    <row r="145" spans="1:12" s="49" customFormat="1" x14ac:dyDescent="0.25">
      <c r="A145" s="49">
        <v>2017</v>
      </c>
      <c r="B145" s="46">
        <v>42781</v>
      </c>
      <c r="C145" s="46">
        <v>42787</v>
      </c>
      <c r="D145" s="49" t="s">
        <v>329</v>
      </c>
      <c r="E145" s="49" t="s">
        <v>17</v>
      </c>
      <c r="F145" s="49" t="s">
        <v>162</v>
      </c>
      <c r="G145" s="49" t="s">
        <v>37</v>
      </c>
      <c r="H145" s="49" t="s">
        <v>249</v>
      </c>
      <c r="I145" s="48">
        <v>120</v>
      </c>
      <c r="J145" s="47">
        <v>171528753.86000001</v>
      </c>
      <c r="K145" s="48">
        <v>16539186.16</v>
      </c>
    </row>
    <row r="146" spans="1:12" s="49" customFormat="1" x14ac:dyDescent="0.25">
      <c r="A146" s="49">
        <v>2017</v>
      </c>
      <c r="B146" s="46">
        <v>42774</v>
      </c>
      <c r="C146" s="46">
        <v>42783</v>
      </c>
      <c r="D146" s="49" t="s">
        <v>330</v>
      </c>
      <c r="E146" s="49" t="s">
        <v>17</v>
      </c>
      <c r="F146" s="49" t="s">
        <v>238</v>
      </c>
      <c r="G146" s="49" t="s">
        <v>34</v>
      </c>
      <c r="H146" s="49" t="s">
        <v>143</v>
      </c>
      <c r="I146" s="48">
        <v>1168</v>
      </c>
      <c r="J146" s="47">
        <v>1711342724.4000001</v>
      </c>
      <c r="K146" s="48">
        <v>148414583.52000001</v>
      </c>
    </row>
    <row r="147" spans="1:12" s="49" customFormat="1" x14ac:dyDescent="0.25">
      <c r="A147" s="49">
        <v>2017</v>
      </c>
      <c r="B147" s="46">
        <v>42955</v>
      </c>
      <c r="C147" s="46">
        <v>42958</v>
      </c>
      <c r="D147" s="49" t="s">
        <v>331</v>
      </c>
      <c r="E147" s="49" t="s">
        <v>17</v>
      </c>
      <c r="F147" s="49" t="s">
        <v>55</v>
      </c>
      <c r="G147" s="49" t="s">
        <v>34</v>
      </c>
      <c r="H147" s="49" t="s">
        <v>143</v>
      </c>
      <c r="I147" s="48">
        <v>400</v>
      </c>
      <c r="J147" s="47">
        <v>589945097.75999999</v>
      </c>
      <c r="K147" s="48">
        <v>56809634.880000003</v>
      </c>
    </row>
    <row r="148" spans="1:12" s="49" customFormat="1" x14ac:dyDescent="0.25">
      <c r="A148" s="49">
        <v>2017</v>
      </c>
      <c r="B148" s="46">
        <v>42725</v>
      </c>
      <c r="C148" s="46">
        <v>42741</v>
      </c>
      <c r="D148" s="49" t="s">
        <v>332</v>
      </c>
      <c r="E148" s="49" t="s">
        <v>19</v>
      </c>
      <c r="F148" s="49" t="s">
        <v>333</v>
      </c>
      <c r="G148" s="49" t="s">
        <v>334</v>
      </c>
      <c r="H148" s="49" t="s">
        <v>159</v>
      </c>
      <c r="I148" s="48">
        <v>12</v>
      </c>
      <c r="J148" s="47">
        <v>21978524.239999998</v>
      </c>
      <c r="K148" s="48">
        <v>2147133.6</v>
      </c>
    </row>
    <row r="149" spans="1:12" s="49" customFormat="1" x14ac:dyDescent="0.25">
      <c r="A149" s="49">
        <v>2018</v>
      </c>
      <c r="B149" s="46">
        <v>43208</v>
      </c>
      <c r="C149" s="46">
        <v>43290</v>
      </c>
      <c r="D149" s="49" t="s">
        <v>335</v>
      </c>
      <c r="E149" s="49" t="s">
        <v>21</v>
      </c>
      <c r="F149" s="49" t="s">
        <v>336</v>
      </c>
      <c r="G149" s="49" t="s">
        <v>337</v>
      </c>
      <c r="H149" s="49" t="s">
        <v>177</v>
      </c>
      <c r="I149" s="48">
        <v>40</v>
      </c>
      <c r="J149" s="47">
        <v>88833838.799999997</v>
      </c>
      <c r="K149" s="48">
        <v>9382932.4000000004</v>
      </c>
    </row>
    <row r="150" spans="1:12" s="49" customFormat="1" x14ac:dyDescent="0.25">
      <c r="A150" s="49">
        <v>2018</v>
      </c>
      <c r="B150" s="50" t="s">
        <v>338</v>
      </c>
      <c r="C150" s="46">
        <v>43321</v>
      </c>
      <c r="D150" s="49" t="s">
        <v>339</v>
      </c>
      <c r="E150" s="49" t="s">
        <v>17</v>
      </c>
      <c r="F150" s="49" t="s">
        <v>55</v>
      </c>
      <c r="G150" s="49" t="s">
        <v>138</v>
      </c>
      <c r="H150" s="49" t="s">
        <v>177</v>
      </c>
      <c r="I150" s="48">
        <v>116</v>
      </c>
      <c r="J150" s="47">
        <v>222793976.68000001</v>
      </c>
      <c r="K150" s="48">
        <v>16514989.27</v>
      </c>
    </row>
    <row r="151" spans="1:12" s="49" customFormat="1" x14ac:dyDescent="0.25">
      <c r="A151" s="49">
        <v>2018</v>
      </c>
      <c r="B151" s="46">
        <v>43306</v>
      </c>
      <c r="C151" s="46">
        <v>43320</v>
      </c>
      <c r="D151" s="49" t="s">
        <v>340</v>
      </c>
      <c r="E151" s="49" t="s">
        <v>17</v>
      </c>
      <c r="F151" s="49" t="s">
        <v>55</v>
      </c>
      <c r="G151" s="49" t="s">
        <v>138</v>
      </c>
      <c r="H151" s="49" t="s">
        <v>177</v>
      </c>
      <c r="I151" s="48">
        <v>16</v>
      </c>
      <c r="J151" s="47">
        <v>33015190.659999996</v>
      </c>
      <c r="K151" s="48">
        <v>2394392.7599999998</v>
      </c>
    </row>
    <row r="152" spans="1:12" s="49" customFormat="1" x14ac:dyDescent="0.25">
      <c r="A152" s="49">
        <v>2018</v>
      </c>
      <c r="B152" s="46">
        <v>43112</v>
      </c>
      <c r="C152" s="46">
        <v>43119</v>
      </c>
      <c r="D152" s="49" t="s">
        <v>341</v>
      </c>
      <c r="E152" s="49" t="s">
        <v>24</v>
      </c>
      <c r="F152" s="49" t="s">
        <v>170</v>
      </c>
      <c r="G152" s="49" t="s">
        <v>342</v>
      </c>
      <c r="H152" s="49" t="s">
        <v>188</v>
      </c>
      <c r="I152" s="48">
        <v>51</v>
      </c>
      <c r="J152" s="47"/>
      <c r="K152" s="48">
        <v>9155375.6699999999</v>
      </c>
    </row>
    <row r="153" spans="1:12" s="49" customFormat="1" x14ac:dyDescent="0.25">
      <c r="A153" s="49">
        <v>2018</v>
      </c>
      <c r="B153" s="46">
        <v>43279</v>
      </c>
      <c r="C153" s="46">
        <v>43305</v>
      </c>
      <c r="D153" s="49" t="s">
        <v>343</v>
      </c>
      <c r="E153" s="49" t="s">
        <v>17</v>
      </c>
      <c r="F153" s="49" t="s">
        <v>162</v>
      </c>
      <c r="G153" s="49" t="s">
        <v>39</v>
      </c>
      <c r="H153" s="49" t="s">
        <v>159</v>
      </c>
      <c r="I153" s="48">
        <v>992</v>
      </c>
      <c r="J153" s="47">
        <v>1594311056.6400001</v>
      </c>
      <c r="K153" s="48">
        <v>174836887.68000001</v>
      </c>
    </row>
    <row r="154" spans="1:12" s="49" customFormat="1" x14ac:dyDescent="0.25">
      <c r="A154" s="49">
        <v>2018</v>
      </c>
      <c r="B154" s="46">
        <v>43091</v>
      </c>
      <c r="C154" s="46">
        <v>43126</v>
      </c>
      <c r="D154" s="49" t="s">
        <v>344</v>
      </c>
      <c r="E154" s="49" t="s">
        <v>17</v>
      </c>
      <c r="F154" s="49" t="s">
        <v>55</v>
      </c>
      <c r="G154" s="49" t="s">
        <v>345</v>
      </c>
      <c r="H154" s="49" t="s">
        <v>271</v>
      </c>
      <c r="I154" s="48">
        <v>236</v>
      </c>
      <c r="J154" s="47">
        <v>306546760.39999998</v>
      </c>
      <c r="K154" s="48">
        <v>32288191.920000002</v>
      </c>
      <c r="L154" s="49" t="s">
        <v>88</v>
      </c>
    </row>
    <row r="155" spans="1:12" s="49" customFormat="1" x14ac:dyDescent="0.25">
      <c r="A155" s="49">
        <v>2018</v>
      </c>
      <c r="B155" s="46">
        <v>43306</v>
      </c>
      <c r="C155" s="46">
        <v>43325</v>
      </c>
      <c r="D155" s="49" t="s">
        <v>346</v>
      </c>
      <c r="E155" s="49" t="s">
        <v>17</v>
      </c>
      <c r="F155" s="49" t="s">
        <v>162</v>
      </c>
      <c r="G155" s="49" t="s">
        <v>35</v>
      </c>
      <c r="H155" s="49" t="s">
        <v>347</v>
      </c>
      <c r="I155" s="48">
        <v>7968</v>
      </c>
      <c r="J155" s="47">
        <v>10862006242.390001</v>
      </c>
      <c r="K155" s="48">
        <v>1172286738.8</v>
      </c>
    </row>
    <row r="156" spans="1:12" s="49" customFormat="1" x14ac:dyDescent="0.25">
      <c r="A156" s="49">
        <v>2018</v>
      </c>
      <c r="B156" s="46">
        <v>43096</v>
      </c>
      <c r="C156" s="46">
        <v>43118</v>
      </c>
      <c r="D156" s="49" t="s">
        <v>348</v>
      </c>
      <c r="E156" s="49" t="s">
        <v>17</v>
      </c>
      <c r="F156" s="49" t="s">
        <v>162</v>
      </c>
      <c r="G156" s="49" t="s">
        <v>349</v>
      </c>
      <c r="H156" s="49" t="s">
        <v>275</v>
      </c>
      <c r="I156" s="48">
        <v>312</v>
      </c>
      <c r="J156" s="47">
        <v>2835298992.1500001</v>
      </c>
      <c r="K156" s="48">
        <v>61475596.479999997</v>
      </c>
    </row>
    <row r="157" spans="1:12" s="49" customFormat="1" x14ac:dyDescent="0.25">
      <c r="A157" s="49">
        <v>2018</v>
      </c>
      <c r="B157" s="46">
        <v>43322</v>
      </c>
      <c r="C157" s="46">
        <v>43339</v>
      </c>
      <c r="D157" s="49" t="s">
        <v>350</v>
      </c>
      <c r="E157" s="49" t="s">
        <v>17</v>
      </c>
      <c r="F157" s="49" t="s">
        <v>162</v>
      </c>
      <c r="G157" s="49" t="s">
        <v>36</v>
      </c>
      <c r="H157" s="49" t="s">
        <v>351</v>
      </c>
      <c r="I157" s="48"/>
      <c r="J157" s="47">
        <v>4575873996.3999996</v>
      </c>
      <c r="K157" s="48"/>
      <c r="L157" s="49" t="s">
        <v>88</v>
      </c>
    </row>
    <row r="158" spans="1:12" s="49" customFormat="1" x14ac:dyDescent="0.25">
      <c r="A158" s="49">
        <v>2018</v>
      </c>
      <c r="B158" s="46">
        <v>43124</v>
      </c>
      <c r="C158" s="46">
        <v>43131</v>
      </c>
      <c r="D158" s="49" t="s">
        <v>352</v>
      </c>
      <c r="E158" s="49" t="s">
        <v>17</v>
      </c>
      <c r="F158" s="49" t="s">
        <v>162</v>
      </c>
      <c r="G158" s="49" t="s">
        <v>34</v>
      </c>
      <c r="H158" s="49" t="s">
        <v>143</v>
      </c>
      <c r="I158" s="48">
        <v>464</v>
      </c>
      <c r="J158" s="47">
        <v>654019415.25999999</v>
      </c>
      <c r="K158" s="48">
        <v>71332394.879999995</v>
      </c>
    </row>
    <row r="159" spans="1:12" s="49" customFormat="1" x14ac:dyDescent="0.25">
      <c r="A159" s="49">
        <v>2018</v>
      </c>
      <c r="B159" s="46">
        <v>43139</v>
      </c>
      <c r="C159" s="46">
        <v>43147</v>
      </c>
      <c r="D159" s="49" t="s">
        <v>353</v>
      </c>
      <c r="E159" s="49" t="s">
        <v>17</v>
      </c>
      <c r="F159" s="49" t="s">
        <v>55</v>
      </c>
      <c r="G159" s="49" t="s">
        <v>354</v>
      </c>
      <c r="H159" s="49" t="s">
        <v>271</v>
      </c>
      <c r="I159" s="48">
        <v>72</v>
      </c>
      <c r="J159" s="47">
        <v>150817601.99999997</v>
      </c>
      <c r="K159" s="48">
        <v>10464360.560000001</v>
      </c>
    </row>
    <row r="160" spans="1:12" s="49" customFormat="1" x14ac:dyDescent="0.25">
      <c r="A160" s="49">
        <v>2018</v>
      </c>
      <c r="B160" s="50" t="s">
        <v>355</v>
      </c>
      <c r="C160" s="46">
        <v>43132</v>
      </c>
      <c r="D160" s="49" t="s">
        <v>356</v>
      </c>
      <c r="E160" s="49" t="s">
        <v>19</v>
      </c>
      <c r="F160" s="49" t="s">
        <v>19</v>
      </c>
      <c r="G160" s="49" t="s">
        <v>357</v>
      </c>
      <c r="H160" s="49" t="s">
        <v>177</v>
      </c>
      <c r="I160" s="48">
        <v>136</v>
      </c>
      <c r="J160" s="47">
        <v>193467275.19999999</v>
      </c>
      <c r="K160" s="48">
        <v>19348942.16</v>
      </c>
    </row>
    <row r="161" spans="1:12" s="49" customFormat="1" x14ac:dyDescent="0.25">
      <c r="A161" s="49">
        <v>2018</v>
      </c>
      <c r="B161" s="46">
        <v>43131</v>
      </c>
      <c r="C161" s="46">
        <v>43145</v>
      </c>
      <c r="D161" s="49" t="s">
        <v>358</v>
      </c>
      <c r="E161" s="49" t="s">
        <v>17</v>
      </c>
      <c r="F161" s="49" t="s">
        <v>55</v>
      </c>
      <c r="G161" s="49" t="s">
        <v>359</v>
      </c>
      <c r="H161" s="49" t="s">
        <v>360</v>
      </c>
      <c r="I161" s="48">
        <v>52</v>
      </c>
      <c r="J161" s="47">
        <v>99660954.280000001</v>
      </c>
      <c r="K161" s="48">
        <v>10654173.68</v>
      </c>
    </row>
    <row r="162" spans="1:12" s="49" customFormat="1" x14ac:dyDescent="0.25">
      <c r="A162" s="49">
        <v>2018</v>
      </c>
      <c r="B162" s="46">
        <v>43392</v>
      </c>
      <c r="C162" s="46">
        <v>43402</v>
      </c>
      <c r="D162" s="49" t="s">
        <v>361</v>
      </c>
      <c r="E162" s="49" t="s">
        <v>17</v>
      </c>
      <c r="F162" s="49" t="s">
        <v>162</v>
      </c>
      <c r="G162" s="49" t="s">
        <v>362</v>
      </c>
      <c r="H162" s="49" t="s">
        <v>177</v>
      </c>
      <c r="I162" s="48">
        <v>608</v>
      </c>
      <c r="J162" s="47">
        <v>955066439.3900001</v>
      </c>
      <c r="K162" s="48">
        <v>95044758.719999999</v>
      </c>
    </row>
    <row r="163" spans="1:12" s="49" customFormat="1" x14ac:dyDescent="0.25">
      <c r="A163" s="49">
        <v>2018</v>
      </c>
      <c r="B163" s="46">
        <v>43173</v>
      </c>
      <c r="C163" s="46">
        <v>43175</v>
      </c>
      <c r="D163" s="49" t="s">
        <v>363</v>
      </c>
      <c r="E163" s="49" t="s">
        <v>17</v>
      </c>
      <c r="F163" s="49" t="s">
        <v>162</v>
      </c>
      <c r="G163" s="49" t="s">
        <v>100</v>
      </c>
      <c r="H163" s="49" t="s">
        <v>275</v>
      </c>
      <c r="I163" s="48">
        <v>424</v>
      </c>
      <c r="J163" s="47">
        <v>714186180.97000003</v>
      </c>
      <c r="K163" s="48">
        <v>72345952.400000006</v>
      </c>
    </row>
    <row r="164" spans="1:12" s="49" customFormat="1" x14ac:dyDescent="0.25">
      <c r="A164" s="49">
        <v>2018</v>
      </c>
      <c r="B164" s="46">
        <v>43306</v>
      </c>
      <c r="C164" s="50"/>
      <c r="D164" s="49" t="s">
        <v>364</v>
      </c>
      <c r="E164" s="49" t="s">
        <v>17</v>
      </c>
      <c r="F164" s="49" t="s">
        <v>55</v>
      </c>
      <c r="G164" s="49" t="s">
        <v>138</v>
      </c>
      <c r="H164" s="49" t="s">
        <v>275</v>
      </c>
      <c r="I164" s="48">
        <v>40</v>
      </c>
      <c r="J164" s="47">
        <v>90120172.700000003</v>
      </c>
      <c r="K164" s="48">
        <v>6474185.7000000002</v>
      </c>
    </row>
    <row r="165" spans="1:12" s="49" customFormat="1" x14ac:dyDescent="0.25">
      <c r="A165" s="49">
        <v>2018</v>
      </c>
      <c r="B165" s="46">
        <v>43333</v>
      </c>
      <c r="C165" s="46">
        <v>43383</v>
      </c>
      <c r="D165" s="49" t="s">
        <v>365</v>
      </c>
      <c r="E165" s="49" t="s">
        <v>17</v>
      </c>
      <c r="F165" s="49" t="s">
        <v>71</v>
      </c>
      <c r="G165" s="49" t="s">
        <v>366</v>
      </c>
      <c r="H165" s="49" t="s">
        <v>188</v>
      </c>
      <c r="I165" s="48">
        <v>20</v>
      </c>
      <c r="J165" s="47">
        <v>33750026.340000004</v>
      </c>
      <c r="K165" s="48">
        <v>3841275.66</v>
      </c>
    </row>
    <row r="166" spans="1:12" s="49" customFormat="1" x14ac:dyDescent="0.25">
      <c r="A166" s="49">
        <v>2018</v>
      </c>
      <c r="B166" s="46">
        <v>43112</v>
      </c>
      <c r="C166" s="46">
        <v>43118</v>
      </c>
      <c r="D166" s="49" t="s">
        <v>367</v>
      </c>
      <c r="E166" s="49" t="s">
        <v>17</v>
      </c>
      <c r="F166" s="49" t="s">
        <v>55</v>
      </c>
      <c r="G166" s="49" t="s">
        <v>368</v>
      </c>
      <c r="H166" s="49" t="s">
        <v>177</v>
      </c>
      <c r="I166" s="48">
        <v>120</v>
      </c>
      <c r="J166" s="47">
        <v>170219430.34</v>
      </c>
      <c r="K166" s="48">
        <v>15615129.68</v>
      </c>
    </row>
    <row r="167" spans="1:12" s="49" customFormat="1" x14ac:dyDescent="0.25">
      <c r="A167" s="49">
        <v>2018</v>
      </c>
      <c r="B167" s="46">
        <v>43112</v>
      </c>
      <c r="C167" s="46">
        <v>43118</v>
      </c>
      <c r="D167" s="49" t="s">
        <v>369</v>
      </c>
      <c r="E167" s="49" t="s">
        <v>17</v>
      </c>
      <c r="F167" s="49" t="s">
        <v>55</v>
      </c>
      <c r="G167" s="49" t="s">
        <v>368</v>
      </c>
      <c r="H167" s="49" t="s">
        <v>177</v>
      </c>
      <c r="I167" s="48">
        <v>80</v>
      </c>
      <c r="J167" s="47">
        <v>92859409.760000005</v>
      </c>
      <c r="K167" s="48">
        <v>8182001.7599999998</v>
      </c>
    </row>
    <row r="168" spans="1:12" s="49" customFormat="1" x14ac:dyDescent="0.25">
      <c r="A168" s="49">
        <v>2018</v>
      </c>
      <c r="B168" s="46">
        <v>43271</v>
      </c>
      <c r="C168" s="46">
        <v>43383</v>
      </c>
      <c r="D168" s="49" t="s">
        <v>370</v>
      </c>
      <c r="E168" s="49" t="s">
        <v>28</v>
      </c>
      <c r="F168" s="49" t="s">
        <v>28</v>
      </c>
      <c r="G168" s="49" t="s">
        <v>152</v>
      </c>
      <c r="H168" s="49" t="s">
        <v>177</v>
      </c>
      <c r="I168" s="48">
        <v>608</v>
      </c>
      <c r="J168" s="47">
        <v>1457235979.2</v>
      </c>
      <c r="K168" s="48">
        <v>147100687.03999999</v>
      </c>
    </row>
    <row r="169" spans="1:12" s="49" customFormat="1" x14ac:dyDescent="0.25">
      <c r="A169" s="49">
        <v>2018</v>
      </c>
      <c r="B169" s="46">
        <v>43299</v>
      </c>
      <c r="C169" s="46">
        <v>43307</v>
      </c>
      <c r="D169" s="49" t="s">
        <v>371</v>
      </c>
      <c r="E169" s="49" t="s">
        <v>17</v>
      </c>
      <c r="F169" s="49" t="s">
        <v>162</v>
      </c>
      <c r="G169" s="49" t="s">
        <v>372</v>
      </c>
      <c r="H169" s="49" t="s">
        <v>373</v>
      </c>
      <c r="I169" s="48">
        <v>104</v>
      </c>
      <c r="J169" s="47">
        <v>215121306.40000001</v>
      </c>
      <c r="K169" s="48">
        <v>20983124.5</v>
      </c>
    </row>
    <row r="170" spans="1:12" s="49" customFormat="1" x14ac:dyDescent="0.25">
      <c r="A170" s="49">
        <v>2018</v>
      </c>
      <c r="B170" s="46">
        <v>43410</v>
      </c>
      <c r="C170" s="46">
        <v>43354</v>
      </c>
      <c r="D170" s="49" t="s">
        <v>374</v>
      </c>
      <c r="E170" s="49" t="s">
        <v>17</v>
      </c>
      <c r="F170" s="49" t="s">
        <v>162</v>
      </c>
      <c r="G170" s="49" t="s">
        <v>375</v>
      </c>
      <c r="H170" s="49" t="s">
        <v>159</v>
      </c>
      <c r="I170" s="48">
        <v>957</v>
      </c>
      <c r="J170" s="47">
        <v>2110095447.27</v>
      </c>
      <c r="K170" s="48">
        <v>185695888.91</v>
      </c>
    </row>
    <row r="171" spans="1:12" s="49" customFormat="1" x14ac:dyDescent="0.25">
      <c r="A171" s="49">
        <v>2018</v>
      </c>
      <c r="B171" s="46">
        <v>43354</v>
      </c>
      <c r="C171" s="46">
        <v>43377</v>
      </c>
      <c r="D171" s="49" t="s">
        <v>376</v>
      </c>
      <c r="E171" s="49" t="s">
        <v>17</v>
      </c>
      <c r="F171" s="49" t="s">
        <v>55</v>
      </c>
      <c r="G171" s="49" t="s">
        <v>138</v>
      </c>
      <c r="H171" s="49" t="s">
        <v>275</v>
      </c>
      <c r="I171" s="48">
        <v>32</v>
      </c>
      <c r="J171" s="47">
        <v>63830985.890000001</v>
      </c>
      <c r="K171" s="48">
        <v>4727824.96</v>
      </c>
    </row>
    <row r="172" spans="1:12" s="49" customFormat="1" x14ac:dyDescent="0.25">
      <c r="A172" s="49">
        <v>2018</v>
      </c>
      <c r="B172" s="46">
        <v>43130</v>
      </c>
      <c r="C172" s="46">
        <v>43276</v>
      </c>
      <c r="D172" s="49" t="s">
        <v>377</v>
      </c>
      <c r="E172" s="49" t="s">
        <v>22</v>
      </c>
      <c r="F172" s="49" t="s">
        <v>22</v>
      </c>
      <c r="G172" s="49" t="s">
        <v>378</v>
      </c>
      <c r="H172" s="49" t="s">
        <v>188</v>
      </c>
      <c r="I172" s="48">
        <v>40</v>
      </c>
      <c r="J172" s="47">
        <v>81324592.340000004</v>
      </c>
      <c r="K172" s="48">
        <v>7807795.2800000003</v>
      </c>
    </row>
    <row r="173" spans="1:12" s="49" customFormat="1" x14ac:dyDescent="0.25">
      <c r="A173" s="49">
        <v>2018</v>
      </c>
      <c r="B173" s="46">
        <v>43173</v>
      </c>
      <c r="C173" s="46">
        <v>43194</v>
      </c>
      <c r="D173" s="49" t="s">
        <v>379</v>
      </c>
      <c r="E173" s="49" t="s">
        <v>17</v>
      </c>
      <c r="F173" s="49" t="s">
        <v>162</v>
      </c>
      <c r="G173" s="49" t="s">
        <v>380</v>
      </c>
      <c r="H173" s="49" t="s">
        <v>159</v>
      </c>
      <c r="I173" s="48">
        <v>25</v>
      </c>
      <c r="J173" s="47">
        <v>58386060.289999992</v>
      </c>
      <c r="K173" s="48">
        <v>5519536.21</v>
      </c>
    </row>
    <row r="174" spans="1:12" s="49" customFormat="1" x14ac:dyDescent="0.25">
      <c r="A174" s="49">
        <v>2018</v>
      </c>
      <c r="B174" s="46">
        <v>43330</v>
      </c>
      <c r="C174" s="46">
        <v>43336</v>
      </c>
      <c r="D174" s="49" t="s">
        <v>381</v>
      </c>
      <c r="E174" s="49" t="s">
        <v>17</v>
      </c>
      <c r="F174" s="49" t="s">
        <v>67</v>
      </c>
      <c r="G174" s="49" t="s">
        <v>382</v>
      </c>
      <c r="H174" s="49" t="s">
        <v>275</v>
      </c>
      <c r="I174" s="48">
        <v>64</v>
      </c>
      <c r="J174" s="47">
        <v>112258833.92</v>
      </c>
      <c r="K174" s="48">
        <v>9775116.1600000001</v>
      </c>
      <c r="L174" s="49" t="s">
        <v>88</v>
      </c>
    </row>
    <row r="175" spans="1:12" s="49" customFormat="1" x14ac:dyDescent="0.25">
      <c r="A175" s="49">
        <v>2018</v>
      </c>
      <c r="B175" s="46">
        <v>43364</v>
      </c>
      <c r="C175" s="46">
        <v>43416</v>
      </c>
      <c r="D175" s="49" t="s">
        <v>383</v>
      </c>
      <c r="E175" s="49" t="s">
        <v>17</v>
      </c>
      <c r="F175" s="49" t="s">
        <v>55</v>
      </c>
      <c r="G175" s="49" t="s">
        <v>384</v>
      </c>
      <c r="H175" s="49" t="s">
        <v>271</v>
      </c>
      <c r="I175" s="48">
        <v>16</v>
      </c>
      <c r="J175" s="47">
        <v>29711496.239999998</v>
      </c>
      <c r="K175" s="48">
        <v>2883394.88</v>
      </c>
    </row>
    <row r="176" spans="1:12" s="49" customFormat="1" x14ac:dyDescent="0.25">
      <c r="A176" s="49">
        <v>2018</v>
      </c>
      <c r="B176" s="46">
        <v>43130</v>
      </c>
      <c r="C176" s="50" t="s">
        <v>385</v>
      </c>
      <c r="D176" s="49" t="s">
        <v>386</v>
      </c>
      <c r="E176" s="49" t="s">
        <v>25</v>
      </c>
      <c r="F176" s="49" t="s">
        <v>387</v>
      </c>
      <c r="G176" s="49" t="s">
        <v>388</v>
      </c>
      <c r="H176" s="49" t="s">
        <v>275</v>
      </c>
      <c r="I176" s="48">
        <v>555</v>
      </c>
      <c r="J176" s="47">
        <v>1143269952.25</v>
      </c>
      <c r="K176" s="48">
        <v>116312637.5</v>
      </c>
    </row>
    <row r="177" spans="1:12" s="49" customFormat="1" x14ac:dyDescent="0.25">
      <c r="A177" s="49">
        <v>2018</v>
      </c>
      <c r="B177" s="46">
        <v>43322</v>
      </c>
      <c r="C177" s="46">
        <v>43346</v>
      </c>
      <c r="D177" s="49" t="s">
        <v>389</v>
      </c>
      <c r="E177" s="49" t="s">
        <v>17</v>
      </c>
      <c r="F177" s="49" t="s">
        <v>238</v>
      </c>
      <c r="G177" s="49" t="s">
        <v>390</v>
      </c>
      <c r="H177" s="49" t="s">
        <v>159</v>
      </c>
      <c r="I177" s="48">
        <v>94</v>
      </c>
      <c r="J177" s="47">
        <v>158429946.63</v>
      </c>
      <c r="K177" s="48">
        <v>15081294.959999999</v>
      </c>
    </row>
    <row r="178" spans="1:12" s="49" customFormat="1" x14ac:dyDescent="0.25">
      <c r="A178" s="49">
        <v>2018</v>
      </c>
      <c r="B178" s="46">
        <v>43290</v>
      </c>
      <c r="C178" s="46">
        <v>43308</v>
      </c>
      <c r="D178" s="49" t="s">
        <v>391</v>
      </c>
      <c r="E178" s="49" t="s">
        <v>17</v>
      </c>
      <c r="F178" s="49" t="s">
        <v>238</v>
      </c>
      <c r="G178" s="49" t="s">
        <v>390</v>
      </c>
      <c r="H178" s="49" t="s">
        <v>159</v>
      </c>
      <c r="I178" s="48">
        <v>72</v>
      </c>
      <c r="J178" s="47">
        <v>123760575.11</v>
      </c>
      <c r="K178" s="48">
        <v>11656854</v>
      </c>
      <c r="L178" s="49" t="s">
        <v>88</v>
      </c>
    </row>
    <row r="179" spans="1:12" s="49" customFormat="1" x14ac:dyDescent="0.25">
      <c r="A179" s="49">
        <v>2018</v>
      </c>
      <c r="B179" s="46">
        <v>43090</v>
      </c>
      <c r="C179" s="46">
        <v>43119</v>
      </c>
      <c r="D179" s="49" t="s">
        <v>392</v>
      </c>
      <c r="E179" s="49" t="s">
        <v>17</v>
      </c>
      <c r="F179" s="49" t="s">
        <v>55</v>
      </c>
      <c r="G179" s="49" t="s">
        <v>393</v>
      </c>
      <c r="H179" s="49" t="s">
        <v>271</v>
      </c>
      <c r="I179" s="48">
        <v>298</v>
      </c>
      <c r="J179" s="47">
        <v>483139124</v>
      </c>
      <c r="K179" s="48">
        <v>50537175.859999999</v>
      </c>
    </row>
    <row r="180" spans="1:12" s="49" customFormat="1" x14ac:dyDescent="0.25">
      <c r="A180" s="49">
        <v>2018</v>
      </c>
      <c r="B180" s="46">
        <v>43173</v>
      </c>
      <c r="C180" s="46">
        <v>43179</v>
      </c>
      <c r="D180" s="49" t="s">
        <v>394</v>
      </c>
      <c r="E180" s="49" t="s">
        <v>22</v>
      </c>
      <c r="F180" s="49" t="s">
        <v>22</v>
      </c>
      <c r="G180" s="49" t="s">
        <v>395</v>
      </c>
      <c r="H180" s="49" t="s">
        <v>159</v>
      </c>
      <c r="I180" s="48">
        <v>16</v>
      </c>
      <c r="J180" s="47">
        <v>29871937.370000001</v>
      </c>
      <c r="K180" s="48">
        <v>3510308.26</v>
      </c>
    </row>
    <row r="181" spans="1:12" s="49" customFormat="1" x14ac:dyDescent="0.25">
      <c r="A181" s="49">
        <v>2018</v>
      </c>
      <c r="B181" s="46">
        <v>43124</v>
      </c>
      <c r="C181" s="46">
        <v>43125</v>
      </c>
      <c r="D181" s="49" t="s">
        <v>396</v>
      </c>
      <c r="E181" s="49" t="s">
        <v>17</v>
      </c>
      <c r="F181" s="49" t="s">
        <v>71</v>
      </c>
      <c r="G181" s="49" t="s">
        <v>397</v>
      </c>
      <c r="H181" s="49" t="s">
        <v>159</v>
      </c>
      <c r="I181" s="48">
        <v>24</v>
      </c>
      <c r="J181" s="47">
        <v>41209357.479999997</v>
      </c>
      <c r="K181" s="48">
        <v>4021103.96</v>
      </c>
    </row>
    <row r="182" spans="1:12" s="49" customFormat="1" x14ac:dyDescent="0.25">
      <c r="A182" s="49">
        <v>2018</v>
      </c>
      <c r="B182" s="46">
        <v>43124</v>
      </c>
      <c r="C182" s="46">
        <v>43136</v>
      </c>
      <c r="D182" s="49" t="s">
        <v>398</v>
      </c>
      <c r="E182" s="49" t="s">
        <v>11</v>
      </c>
      <c r="F182" s="49" t="s">
        <v>399</v>
      </c>
      <c r="G182" s="49" t="s">
        <v>400</v>
      </c>
      <c r="H182" s="49" t="s">
        <v>159</v>
      </c>
      <c r="I182" s="48">
        <v>51</v>
      </c>
      <c r="J182" s="47">
        <v>100321466.88</v>
      </c>
      <c r="K182" s="48">
        <v>73097220.359999999</v>
      </c>
    </row>
    <row r="183" spans="1:12" s="49" customFormat="1" x14ac:dyDescent="0.25">
      <c r="A183" s="49">
        <v>2018</v>
      </c>
      <c r="B183" s="46">
        <v>43252</v>
      </c>
      <c r="C183" s="46">
        <v>43349</v>
      </c>
      <c r="D183" s="49" t="s">
        <v>401</v>
      </c>
      <c r="E183" s="49" t="s">
        <v>25</v>
      </c>
      <c r="F183" s="49" t="s">
        <v>387</v>
      </c>
      <c r="G183" s="49" t="s">
        <v>402</v>
      </c>
      <c r="H183" s="49" t="s">
        <v>188</v>
      </c>
      <c r="I183" s="48">
        <v>64</v>
      </c>
      <c r="J183" s="47">
        <v>116411666.91</v>
      </c>
      <c r="K183" s="48">
        <v>12644418.300000001</v>
      </c>
    </row>
    <row r="184" spans="1:12" s="49" customFormat="1" x14ac:dyDescent="0.25">
      <c r="A184" s="49">
        <v>2018</v>
      </c>
      <c r="B184" s="46">
        <v>43322</v>
      </c>
      <c r="C184" s="46">
        <v>43332</v>
      </c>
      <c r="D184" s="49" t="s">
        <v>403</v>
      </c>
      <c r="E184" s="49" t="s">
        <v>25</v>
      </c>
      <c r="F184" s="49" t="s">
        <v>387</v>
      </c>
      <c r="G184" s="49" t="s">
        <v>402</v>
      </c>
      <c r="H184" s="49" t="s">
        <v>188</v>
      </c>
      <c r="I184" s="48">
        <v>192</v>
      </c>
      <c r="J184" s="47">
        <v>349930623.27999997</v>
      </c>
      <c r="K184" s="48">
        <v>38248581.800000004</v>
      </c>
    </row>
    <row r="185" spans="1:12" s="49" customFormat="1" x14ac:dyDescent="0.25">
      <c r="A185" s="49">
        <v>2018</v>
      </c>
      <c r="B185" s="46">
        <v>43203</v>
      </c>
      <c r="C185" s="46">
        <v>43223</v>
      </c>
      <c r="D185" s="49" t="s">
        <v>404</v>
      </c>
      <c r="E185" s="49" t="s">
        <v>27</v>
      </c>
      <c r="F185" s="49" t="s">
        <v>405</v>
      </c>
      <c r="G185" s="49" t="s">
        <v>406</v>
      </c>
      <c r="H185" s="49" t="s">
        <v>159</v>
      </c>
      <c r="I185" s="48">
        <v>104</v>
      </c>
      <c r="J185" s="47">
        <v>147746442.78</v>
      </c>
      <c r="K185" s="48">
        <v>14881304.16</v>
      </c>
    </row>
    <row r="186" spans="1:12" s="49" customFormat="1" x14ac:dyDescent="0.25">
      <c r="A186" s="49">
        <v>2018</v>
      </c>
      <c r="B186" s="46">
        <v>43116</v>
      </c>
      <c r="C186" s="46">
        <v>43123</v>
      </c>
      <c r="D186" s="49" t="s">
        <v>407</v>
      </c>
      <c r="E186" s="49" t="s">
        <v>17</v>
      </c>
      <c r="F186" s="49" t="s">
        <v>162</v>
      </c>
      <c r="G186" s="49" t="s">
        <v>152</v>
      </c>
      <c r="H186" s="49" t="s">
        <v>177</v>
      </c>
      <c r="I186" s="48">
        <v>120</v>
      </c>
      <c r="J186" s="47">
        <v>196768750.80000001</v>
      </c>
      <c r="K186" s="48">
        <v>18148580.399999999</v>
      </c>
    </row>
    <row r="187" spans="1:12" s="49" customFormat="1" x14ac:dyDescent="0.25">
      <c r="A187" s="49">
        <v>2018</v>
      </c>
      <c r="B187" s="46">
        <v>43182</v>
      </c>
      <c r="C187" s="46">
        <v>43194</v>
      </c>
      <c r="D187" s="49" t="s">
        <v>408</v>
      </c>
      <c r="E187" s="49" t="s">
        <v>19</v>
      </c>
      <c r="F187" s="49" t="s">
        <v>333</v>
      </c>
      <c r="G187" s="49" t="s">
        <v>409</v>
      </c>
      <c r="H187" s="49" t="s">
        <v>159</v>
      </c>
      <c r="I187" s="48">
        <v>176</v>
      </c>
      <c r="J187" s="47">
        <v>294001260.23000002</v>
      </c>
      <c r="K187" s="48">
        <v>30612212</v>
      </c>
    </row>
    <row r="188" spans="1:12" s="49" customFormat="1" x14ac:dyDescent="0.25">
      <c r="A188" s="49">
        <v>2018</v>
      </c>
      <c r="B188" s="46">
        <v>43369</v>
      </c>
      <c r="C188" s="46">
        <v>43410</v>
      </c>
      <c r="D188" s="49" t="s">
        <v>410</v>
      </c>
      <c r="E188" s="49" t="s">
        <v>17</v>
      </c>
      <c r="F188" s="49" t="s">
        <v>55</v>
      </c>
      <c r="G188" s="49" t="s">
        <v>411</v>
      </c>
      <c r="H188" s="49" t="s">
        <v>412</v>
      </c>
      <c r="I188" s="48">
        <v>48</v>
      </c>
      <c r="J188" s="47">
        <v>95358393.030000001</v>
      </c>
      <c r="K188" s="48">
        <v>9890825.8800000008</v>
      </c>
    </row>
    <row r="189" spans="1:12" s="49" customFormat="1" x14ac:dyDescent="0.25">
      <c r="A189" s="49">
        <v>2018</v>
      </c>
      <c r="B189" s="46">
        <v>43104</v>
      </c>
      <c r="C189" s="46">
        <v>43181</v>
      </c>
      <c r="D189" s="49" t="s">
        <v>413</v>
      </c>
      <c r="E189" s="49" t="s">
        <v>17</v>
      </c>
      <c r="F189" s="49" t="s">
        <v>162</v>
      </c>
      <c r="G189" s="49" t="s">
        <v>414</v>
      </c>
      <c r="H189" s="49" t="s">
        <v>415</v>
      </c>
      <c r="I189" s="48">
        <v>1148</v>
      </c>
      <c r="J189" s="47">
        <v>1865224580.4100003</v>
      </c>
      <c r="K189" s="48">
        <v>190033067.28</v>
      </c>
      <c r="L189" s="49" t="s">
        <v>88</v>
      </c>
    </row>
    <row r="190" spans="1:12" s="49" customFormat="1" x14ac:dyDescent="0.25">
      <c r="A190" s="49">
        <v>2018</v>
      </c>
      <c r="B190" s="46">
        <v>43252</v>
      </c>
      <c r="C190" s="46">
        <v>43318</v>
      </c>
      <c r="D190" s="49" t="s">
        <v>416</v>
      </c>
      <c r="E190" s="49" t="s">
        <v>17</v>
      </c>
      <c r="F190" s="49" t="s">
        <v>55</v>
      </c>
      <c r="G190" s="49" t="s">
        <v>417</v>
      </c>
      <c r="H190" s="49" t="s">
        <v>360</v>
      </c>
      <c r="I190" s="48">
        <v>72</v>
      </c>
      <c r="J190" s="47">
        <v>117082544.30999999</v>
      </c>
      <c r="K190" s="48">
        <v>11903440.08</v>
      </c>
    </row>
    <row r="191" spans="1:12" s="49" customFormat="1" x14ac:dyDescent="0.25">
      <c r="A191" s="49">
        <v>2018</v>
      </c>
      <c r="B191" s="46">
        <v>43234</v>
      </c>
      <c r="C191" s="46">
        <v>43257</v>
      </c>
      <c r="D191" s="49" t="s">
        <v>418</v>
      </c>
      <c r="E191" s="49" t="s">
        <v>17</v>
      </c>
      <c r="F191" s="49" t="s">
        <v>55</v>
      </c>
      <c r="G191" s="49" t="s">
        <v>419</v>
      </c>
      <c r="H191" s="49" t="s">
        <v>271</v>
      </c>
      <c r="I191" s="48">
        <v>32</v>
      </c>
      <c r="J191" s="47">
        <v>68839689.430000007</v>
      </c>
      <c r="K191" s="48">
        <v>5629047.2000000002</v>
      </c>
    </row>
    <row r="192" spans="1:12" s="49" customFormat="1" x14ac:dyDescent="0.25">
      <c r="A192" s="49">
        <v>2018</v>
      </c>
      <c r="B192" s="46">
        <v>43152</v>
      </c>
      <c r="C192" s="46">
        <v>43185</v>
      </c>
      <c r="D192" s="49" t="s">
        <v>420</v>
      </c>
      <c r="E192" s="49" t="s">
        <v>19</v>
      </c>
      <c r="F192" s="49" t="s">
        <v>421</v>
      </c>
      <c r="G192" s="49" t="s">
        <v>422</v>
      </c>
      <c r="H192" s="49" t="s">
        <v>423</v>
      </c>
      <c r="I192" s="48">
        <v>296</v>
      </c>
      <c r="J192" s="47">
        <v>549045630.77999997</v>
      </c>
      <c r="K192" s="48">
        <v>53066634.159999996</v>
      </c>
    </row>
    <row r="193" spans="1:12" s="49" customFormat="1" x14ac:dyDescent="0.25">
      <c r="A193" s="49">
        <v>2018</v>
      </c>
      <c r="B193" s="46">
        <v>43306</v>
      </c>
      <c r="C193" s="46">
        <v>43326</v>
      </c>
      <c r="D193" s="49" t="s">
        <v>424</v>
      </c>
      <c r="E193" s="49" t="s">
        <v>21</v>
      </c>
      <c r="F193" s="49" t="s">
        <v>425</v>
      </c>
      <c r="G193" s="49" t="s">
        <v>426</v>
      </c>
      <c r="H193" s="49" t="s">
        <v>275</v>
      </c>
      <c r="I193" s="48">
        <v>56</v>
      </c>
      <c r="J193" s="47">
        <v>109742890.95</v>
      </c>
      <c r="K193" s="48">
        <v>8196402.4799999995</v>
      </c>
    </row>
    <row r="194" spans="1:12" s="49" customFormat="1" x14ac:dyDescent="0.25">
      <c r="A194" s="49">
        <v>2018</v>
      </c>
      <c r="B194" s="46">
        <v>43179</v>
      </c>
      <c r="C194" s="46">
        <v>43186</v>
      </c>
      <c r="D194" s="49" t="s">
        <v>427</v>
      </c>
      <c r="E194" s="49" t="s">
        <v>19</v>
      </c>
      <c r="F194" s="49" t="s">
        <v>19</v>
      </c>
      <c r="G194" s="49" t="s">
        <v>428</v>
      </c>
      <c r="H194" s="49" t="s">
        <v>275</v>
      </c>
      <c r="I194" s="48">
        <v>64</v>
      </c>
      <c r="J194" s="47">
        <v>141957468.31999999</v>
      </c>
      <c r="K194" s="48">
        <v>12944129.76</v>
      </c>
    </row>
    <row r="195" spans="1:12" s="49" customFormat="1" x14ac:dyDescent="0.25">
      <c r="A195" s="49">
        <v>2018</v>
      </c>
      <c r="B195" s="46">
        <v>43182</v>
      </c>
      <c r="C195" s="46">
        <v>43185</v>
      </c>
      <c r="D195" s="49" t="s">
        <v>429</v>
      </c>
      <c r="E195" s="49" t="s">
        <v>11</v>
      </c>
      <c r="F195" s="49" t="s">
        <v>399</v>
      </c>
      <c r="G195" s="49" t="s">
        <v>430</v>
      </c>
      <c r="H195" s="49" t="s">
        <v>188</v>
      </c>
      <c r="I195" s="48">
        <v>80</v>
      </c>
      <c r="J195" s="47">
        <v>72689912.040000007</v>
      </c>
      <c r="K195" s="48">
        <v>8486384.2400000002</v>
      </c>
    </row>
    <row r="196" spans="1:12" s="49" customFormat="1" x14ac:dyDescent="0.25">
      <c r="A196" s="49">
        <v>2018</v>
      </c>
      <c r="B196" s="46">
        <v>43157</v>
      </c>
      <c r="C196" s="46">
        <v>43159</v>
      </c>
      <c r="D196" s="49" t="s">
        <v>431</v>
      </c>
      <c r="E196" s="49" t="s">
        <v>19</v>
      </c>
      <c r="F196" s="49" t="s">
        <v>19</v>
      </c>
      <c r="G196" s="49" t="s">
        <v>432</v>
      </c>
      <c r="H196" s="49" t="s">
        <v>188</v>
      </c>
      <c r="I196" s="48">
        <v>40</v>
      </c>
      <c r="J196" s="47">
        <v>53773007.159999996</v>
      </c>
      <c r="K196" s="48">
        <v>7298741.2800000003</v>
      </c>
    </row>
    <row r="197" spans="1:12" s="49" customFormat="1" x14ac:dyDescent="0.25">
      <c r="A197" s="49">
        <v>2018</v>
      </c>
      <c r="B197" s="46">
        <v>43202</v>
      </c>
      <c r="C197" s="46">
        <v>43294</v>
      </c>
      <c r="D197" s="49" t="s">
        <v>433</v>
      </c>
      <c r="E197" s="49" t="s">
        <v>18</v>
      </c>
      <c r="F197" s="49" t="s">
        <v>147</v>
      </c>
      <c r="G197" s="49" t="s">
        <v>434</v>
      </c>
      <c r="H197" s="49" t="s">
        <v>192</v>
      </c>
      <c r="I197" s="48">
        <v>420</v>
      </c>
      <c r="J197" s="47">
        <v>533274821.39999998</v>
      </c>
      <c r="K197" s="48">
        <v>56905834.560000002</v>
      </c>
    </row>
    <row r="198" spans="1:12" s="49" customFormat="1" x14ac:dyDescent="0.25">
      <c r="A198" s="49">
        <v>2018</v>
      </c>
      <c r="B198" s="46">
        <v>43166</v>
      </c>
      <c r="C198" s="46">
        <v>43174</v>
      </c>
      <c r="D198" s="49" t="s">
        <v>435</v>
      </c>
      <c r="E198" s="49" t="s">
        <v>12</v>
      </c>
      <c r="F198" s="49" t="s">
        <v>207</v>
      </c>
      <c r="G198" s="49" t="s">
        <v>436</v>
      </c>
      <c r="H198" s="49" t="s">
        <v>159</v>
      </c>
      <c r="I198" s="48">
        <v>114</v>
      </c>
      <c r="J198" s="47">
        <v>226690868.46000001</v>
      </c>
      <c r="K198" s="48">
        <v>24919537.02</v>
      </c>
    </row>
    <row r="199" spans="1:12" s="49" customFormat="1" x14ac:dyDescent="0.25">
      <c r="A199" s="49">
        <v>2018</v>
      </c>
      <c r="B199" s="46">
        <v>43058</v>
      </c>
      <c r="C199" s="46">
        <v>43130</v>
      </c>
      <c r="D199" s="49" t="s">
        <v>437</v>
      </c>
      <c r="E199" s="49" t="s">
        <v>17</v>
      </c>
      <c r="F199" s="49" t="s">
        <v>55</v>
      </c>
      <c r="G199" s="49" t="s">
        <v>37</v>
      </c>
      <c r="H199" s="49" t="s">
        <v>360</v>
      </c>
      <c r="I199" s="48">
        <v>144</v>
      </c>
      <c r="J199" s="47">
        <v>252528563.03999999</v>
      </c>
      <c r="K199" s="48">
        <v>51169690.240000002</v>
      </c>
    </row>
    <row r="200" spans="1:12" s="49" customFormat="1" x14ac:dyDescent="0.25">
      <c r="A200" s="49">
        <v>2018</v>
      </c>
      <c r="B200" s="46">
        <v>43306</v>
      </c>
      <c r="C200" s="46">
        <v>43342</v>
      </c>
      <c r="D200" s="49" t="s">
        <v>438</v>
      </c>
      <c r="E200" s="49" t="s">
        <v>30</v>
      </c>
      <c r="F200" s="49" t="s">
        <v>439</v>
      </c>
      <c r="G200" s="49" t="s">
        <v>440</v>
      </c>
      <c r="H200" s="49" t="s">
        <v>159</v>
      </c>
      <c r="I200" s="48">
        <v>48</v>
      </c>
      <c r="J200" s="47">
        <v>68034623.609999999</v>
      </c>
      <c r="K200" s="48">
        <v>6674068.8000000007</v>
      </c>
    </row>
    <row r="201" spans="1:12" s="49" customFormat="1" x14ac:dyDescent="0.25">
      <c r="A201" s="49">
        <v>2018</v>
      </c>
      <c r="B201" s="46">
        <v>43303</v>
      </c>
      <c r="C201" s="46">
        <v>43341</v>
      </c>
      <c r="D201" s="49" t="s">
        <v>441</v>
      </c>
      <c r="E201" s="49" t="s">
        <v>19</v>
      </c>
      <c r="F201" s="49" t="s">
        <v>19</v>
      </c>
      <c r="G201" s="49" t="s">
        <v>442</v>
      </c>
      <c r="H201" s="49" t="s">
        <v>275</v>
      </c>
      <c r="I201" s="48">
        <v>20</v>
      </c>
      <c r="J201" s="47">
        <v>35613285.739999995</v>
      </c>
      <c r="K201" s="48">
        <v>3473164.6</v>
      </c>
    </row>
    <row r="202" spans="1:12" s="49" customFormat="1" x14ac:dyDescent="0.25">
      <c r="A202" s="49">
        <v>2018</v>
      </c>
      <c r="B202" s="46">
        <v>43343</v>
      </c>
      <c r="C202" s="46">
        <v>43389</v>
      </c>
      <c r="D202" s="49" t="s">
        <v>443</v>
      </c>
      <c r="E202" s="49" t="s">
        <v>17</v>
      </c>
      <c r="F202" s="49" t="s">
        <v>55</v>
      </c>
      <c r="G202" s="49" t="s">
        <v>444</v>
      </c>
      <c r="H202" s="49" t="s">
        <v>271</v>
      </c>
      <c r="I202" s="48">
        <v>68</v>
      </c>
      <c r="J202" s="47">
        <v>141094663.28999999</v>
      </c>
      <c r="K202" s="48">
        <v>10122470.039999999</v>
      </c>
    </row>
    <row r="203" spans="1:12" s="49" customFormat="1" x14ac:dyDescent="0.25">
      <c r="A203" s="49">
        <v>2018</v>
      </c>
      <c r="B203" s="46">
        <v>43138</v>
      </c>
      <c r="C203" s="46">
        <v>43157</v>
      </c>
      <c r="D203" s="49" t="s">
        <v>445</v>
      </c>
      <c r="E203" s="49" t="s">
        <v>18</v>
      </c>
      <c r="F203" s="49" t="s">
        <v>446</v>
      </c>
      <c r="G203" s="49" t="s">
        <v>447</v>
      </c>
      <c r="H203" s="49" t="s">
        <v>159</v>
      </c>
      <c r="I203" s="48">
        <v>96</v>
      </c>
      <c r="J203" s="47">
        <v>93044460.599999994</v>
      </c>
      <c r="K203" s="48">
        <v>10645980.119999999</v>
      </c>
      <c r="L203" s="49" t="s">
        <v>88</v>
      </c>
    </row>
    <row r="204" spans="1:12" s="49" customFormat="1" x14ac:dyDescent="0.25">
      <c r="A204" s="49">
        <v>2018</v>
      </c>
      <c r="B204" s="46">
        <v>43416</v>
      </c>
      <c r="C204" s="46">
        <v>43142</v>
      </c>
      <c r="D204" s="49" t="s">
        <v>448</v>
      </c>
      <c r="E204" s="49" t="s">
        <v>21</v>
      </c>
      <c r="F204" s="49" t="s">
        <v>85</v>
      </c>
      <c r="G204" s="49" t="s">
        <v>449</v>
      </c>
      <c r="H204" s="49" t="s">
        <v>192</v>
      </c>
      <c r="I204" s="48">
        <v>256</v>
      </c>
      <c r="J204" s="47">
        <v>456661078</v>
      </c>
      <c r="K204" s="48">
        <v>47994225.920000002</v>
      </c>
    </row>
    <row r="205" spans="1:12" s="49" customFormat="1" x14ac:dyDescent="0.25">
      <c r="A205" s="49">
        <v>2018</v>
      </c>
      <c r="B205" s="46">
        <v>43196</v>
      </c>
      <c r="C205" s="46">
        <v>43234</v>
      </c>
      <c r="D205" s="49" t="s">
        <v>450</v>
      </c>
      <c r="E205" s="49" t="s">
        <v>17</v>
      </c>
      <c r="F205" s="49" t="s">
        <v>162</v>
      </c>
      <c r="G205" s="49" t="s">
        <v>40</v>
      </c>
      <c r="H205" s="49" t="s">
        <v>177</v>
      </c>
      <c r="I205" s="48">
        <v>496</v>
      </c>
      <c r="J205" s="47">
        <v>1063564327</v>
      </c>
      <c r="K205" s="48">
        <v>97910011.879999995</v>
      </c>
    </row>
    <row r="206" spans="1:12" s="49" customFormat="1" x14ac:dyDescent="0.25">
      <c r="A206" s="49">
        <v>2018</v>
      </c>
      <c r="B206" s="46">
        <v>43354</v>
      </c>
      <c r="C206" s="46">
        <v>43381</v>
      </c>
      <c r="D206" s="49" t="s">
        <v>451</v>
      </c>
      <c r="E206" s="49" t="s">
        <v>17</v>
      </c>
      <c r="F206" s="49" t="s">
        <v>162</v>
      </c>
      <c r="G206" s="49" t="s">
        <v>452</v>
      </c>
      <c r="H206" s="49" t="s">
        <v>159</v>
      </c>
      <c r="I206" s="48">
        <v>264</v>
      </c>
      <c r="J206" s="47">
        <v>584480542.09000003</v>
      </c>
      <c r="K206" s="48">
        <v>56837561.600000001</v>
      </c>
      <c r="L206" s="49" t="s">
        <v>88</v>
      </c>
    </row>
    <row r="207" spans="1:12" s="49" customFormat="1" x14ac:dyDescent="0.25">
      <c r="A207" s="49">
        <v>2018</v>
      </c>
      <c r="B207" s="46">
        <v>43182</v>
      </c>
      <c r="C207" s="46">
        <v>43186</v>
      </c>
      <c r="D207" s="49" t="s">
        <v>453</v>
      </c>
      <c r="E207" s="49" t="s">
        <v>17</v>
      </c>
      <c r="F207" s="49" t="s">
        <v>162</v>
      </c>
      <c r="G207" s="49" t="s">
        <v>454</v>
      </c>
      <c r="H207" s="49" t="s">
        <v>159</v>
      </c>
      <c r="I207" s="48">
        <v>32</v>
      </c>
      <c r="J207" s="47">
        <v>56497708.25999999</v>
      </c>
      <c r="K207" s="48">
        <v>5285820.71</v>
      </c>
    </row>
    <row r="208" spans="1:12" s="49" customFormat="1" x14ac:dyDescent="0.25">
      <c r="A208" s="49">
        <v>2018</v>
      </c>
      <c r="B208" s="46">
        <v>43266</v>
      </c>
      <c r="C208" s="46">
        <v>43347</v>
      </c>
      <c r="D208" s="49" t="s">
        <v>455</v>
      </c>
      <c r="E208" s="49" t="s">
        <v>17</v>
      </c>
      <c r="F208" s="49" t="s">
        <v>162</v>
      </c>
      <c r="G208" s="49" t="s">
        <v>456</v>
      </c>
      <c r="H208" s="49" t="s">
        <v>275</v>
      </c>
      <c r="I208" s="48">
        <v>304</v>
      </c>
      <c r="J208" s="47">
        <v>455459342.13999999</v>
      </c>
      <c r="K208" s="48">
        <v>44438759.519999996</v>
      </c>
      <c r="L208" s="49" t="s">
        <v>88</v>
      </c>
    </row>
    <row r="209" spans="1:12" s="49" customFormat="1" x14ac:dyDescent="0.25">
      <c r="A209" s="49">
        <v>2018</v>
      </c>
      <c r="B209" s="46">
        <v>43263</v>
      </c>
      <c r="C209" s="46">
        <v>43433</v>
      </c>
      <c r="D209" s="49" t="s">
        <v>457</v>
      </c>
      <c r="E209" s="49" t="s">
        <v>17</v>
      </c>
      <c r="F209" s="49" t="s">
        <v>162</v>
      </c>
      <c r="G209" s="49" t="s">
        <v>458</v>
      </c>
      <c r="H209" s="49" t="s">
        <v>188</v>
      </c>
      <c r="I209" s="48">
        <v>280</v>
      </c>
      <c r="J209" s="47">
        <v>412170522.15167505</v>
      </c>
      <c r="K209" s="48">
        <v>47659143.520000003</v>
      </c>
    </row>
    <row r="210" spans="1:12" s="49" customFormat="1" x14ac:dyDescent="0.25">
      <c r="A210" s="49">
        <v>2019</v>
      </c>
      <c r="B210" s="46">
        <v>43692</v>
      </c>
      <c r="C210" s="46">
        <v>43760</v>
      </c>
      <c r="D210" s="49" t="s">
        <v>459</v>
      </c>
      <c r="E210" s="49" t="s">
        <v>18</v>
      </c>
      <c r="F210" s="49" t="s">
        <v>147</v>
      </c>
      <c r="G210" s="49" t="s">
        <v>460</v>
      </c>
      <c r="H210" s="49" t="s">
        <v>177</v>
      </c>
      <c r="I210" s="48">
        <v>360</v>
      </c>
      <c r="J210" s="47">
        <v>594833272.79999995</v>
      </c>
      <c r="K210" s="48">
        <v>66328670.159999996</v>
      </c>
    </row>
    <row r="211" spans="1:12" s="49" customFormat="1" x14ac:dyDescent="0.25">
      <c r="A211" s="49">
        <v>2019</v>
      </c>
      <c r="B211" s="46">
        <v>43063</v>
      </c>
      <c r="C211" s="46">
        <v>43572</v>
      </c>
      <c r="D211" s="49" t="s">
        <v>461</v>
      </c>
      <c r="E211" s="49" t="s">
        <v>18</v>
      </c>
      <c r="F211" s="49" t="s">
        <v>147</v>
      </c>
      <c r="G211" s="49" t="s">
        <v>41</v>
      </c>
      <c r="H211" s="49" t="s">
        <v>462</v>
      </c>
      <c r="I211" s="48">
        <v>1875</v>
      </c>
      <c r="J211" s="47">
        <v>2711878318.79</v>
      </c>
      <c r="K211" s="48">
        <v>216658323.03</v>
      </c>
    </row>
    <row r="212" spans="1:12" s="49" customFormat="1" x14ac:dyDescent="0.25">
      <c r="A212" s="49">
        <v>2019</v>
      </c>
      <c r="B212" s="46">
        <v>43668</v>
      </c>
      <c r="C212" s="46">
        <v>43677</v>
      </c>
      <c r="D212" s="49" t="s">
        <v>463</v>
      </c>
      <c r="E212" s="49" t="s">
        <v>17</v>
      </c>
      <c r="F212" s="49" t="s">
        <v>162</v>
      </c>
      <c r="G212" s="49" t="s">
        <v>34</v>
      </c>
      <c r="H212" s="49" t="s">
        <v>143</v>
      </c>
      <c r="I212" s="48">
        <v>1232</v>
      </c>
      <c r="J212" s="47">
        <v>2144922452.8200002</v>
      </c>
      <c r="K212" s="48">
        <v>220443651.59999999</v>
      </c>
    </row>
    <row r="213" spans="1:12" s="49" customFormat="1" x14ac:dyDescent="0.25">
      <c r="A213" s="49">
        <v>2019</v>
      </c>
      <c r="B213" s="46">
        <v>43649</v>
      </c>
      <c r="C213" s="46">
        <v>43755</v>
      </c>
      <c r="D213" s="49" t="s">
        <v>464</v>
      </c>
      <c r="E213" s="49" t="s">
        <v>17</v>
      </c>
      <c r="F213" s="49" t="s">
        <v>10</v>
      </c>
      <c r="G213" s="49" t="s">
        <v>465</v>
      </c>
      <c r="H213" s="49" t="s">
        <v>159</v>
      </c>
      <c r="I213" s="48">
        <v>12</v>
      </c>
      <c r="J213" s="47">
        <v>31482564.989999998</v>
      </c>
      <c r="K213" s="48">
        <v>2041399.25</v>
      </c>
      <c r="L213" s="49" t="s">
        <v>88</v>
      </c>
    </row>
    <row r="214" spans="1:12" s="49" customFormat="1" x14ac:dyDescent="0.25">
      <c r="A214" s="49">
        <v>2019</v>
      </c>
      <c r="B214" s="46">
        <v>43451</v>
      </c>
      <c r="C214" s="46">
        <v>43481</v>
      </c>
      <c r="D214" s="49" t="s">
        <v>466</v>
      </c>
      <c r="E214" s="49" t="s">
        <v>17</v>
      </c>
      <c r="F214" s="49" t="s">
        <v>162</v>
      </c>
      <c r="G214" s="49" t="s">
        <v>34</v>
      </c>
      <c r="H214" s="49" t="s">
        <v>143</v>
      </c>
      <c r="I214" s="48">
        <v>752</v>
      </c>
      <c r="J214" s="47">
        <v>1169604036.0799999</v>
      </c>
      <c r="K214" s="48">
        <v>123683779.36</v>
      </c>
      <c r="L214" s="49" t="s">
        <v>88</v>
      </c>
    </row>
    <row r="215" spans="1:12" s="49" customFormat="1" x14ac:dyDescent="0.25">
      <c r="A215" s="49">
        <v>2019</v>
      </c>
      <c r="B215" s="46">
        <v>43553</v>
      </c>
      <c r="C215" s="46">
        <v>43571</v>
      </c>
      <c r="D215" s="49" t="s">
        <v>467</v>
      </c>
      <c r="E215" s="49" t="s">
        <v>17</v>
      </c>
      <c r="F215" s="49" t="s">
        <v>71</v>
      </c>
      <c r="G215" s="49" t="s">
        <v>468</v>
      </c>
      <c r="H215" s="49" t="s">
        <v>159</v>
      </c>
      <c r="I215" s="48">
        <v>56</v>
      </c>
      <c r="J215" s="47">
        <v>106206603.33999999</v>
      </c>
      <c r="K215" s="48">
        <v>11419150.67</v>
      </c>
    </row>
    <row r="216" spans="1:12" s="49" customFormat="1" x14ac:dyDescent="0.25">
      <c r="A216" s="49">
        <v>2019</v>
      </c>
      <c r="B216" s="46">
        <v>43560</v>
      </c>
      <c r="C216" s="46">
        <v>43615</v>
      </c>
      <c r="D216" s="49" t="s">
        <v>469</v>
      </c>
      <c r="E216" s="49" t="s">
        <v>17</v>
      </c>
      <c r="F216" s="49" t="s">
        <v>55</v>
      </c>
      <c r="G216" s="49" t="s">
        <v>470</v>
      </c>
      <c r="H216" s="49" t="s">
        <v>188</v>
      </c>
      <c r="I216" s="48">
        <v>64</v>
      </c>
      <c r="J216" s="47">
        <v>123501135.52</v>
      </c>
      <c r="K216" s="48">
        <v>11850676.48</v>
      </c>
    </row>
    <row r="217" spans="1:12" s="49" customFormat="1" x14ac:dyDescent="0.25">
      <c r="A217" s="49">
        <v>2019</v>
      </c>
      <c r="B217" s="46">
        <v>43739</v>
      </c>
      <c r="C217" s="46">
        <v>43768</v>
      </c>
      <c r="D217" s="49" t="s">
        <v>471</v>
      </c>
      <c r="E217" s="49" t="s">
        <v>17</v>
      </c>
      <c r="F217" s="49" t="s">
        <v>55</v>
      </c>
      <c r="G217" s="49" t="s">
        <v>472</v>
      </c>
      <c r="H217" s="49" t="s">
        <v>188</v>
      </c>
      <c r="I217" s="48">
        <v>48</v>
      </c>
      <c r="J217" s="47">
        <v>110041530.38</v>
      </c>
      <c r="K217" s="48">
        <v>11270408.880000001</v>
      </c>
    </row>
    <row r="218" spans="1:12" s="49" customFormat="1" x14ac:dyDescent="0.25">
      <c r="A218" s="49">
        <v>2019</v>
      </c>
      <c r="B218" s="46">
        <v>43648</v>
      </c>
      <c r="C218" s="46">
        <v>43752</v>
      </c>
      <c r="D218" s="49" t="s">
        <v>473</v>
      </c>
      <c r="E218" s="49" t="s">
        <v>21</v>
      </c>
      <c r="F218" s="49" t="s">
        <v>85</v>
      </c>
      <c r="G218" s="49" t="s">
        <v>474</v>
      </c>
      <c r="I218" s="48">
        <v>32</v>
      </c>
      <c r="J218" s="47">
        <v>79918256.989999995</v>
      </c>
      <c r="K218" s="48">
        <v>8189512.2999999998</v>
      </c>
    </row>
    <row r="219" spans="1:12" s="49" customFormat="1" x14ac:dyDescent="0.25">
      <c r="A219" s="49">
        <v>2019</v>
      </c>
      <c r="B219" s="46">
        <v>43480</v>
      </c>
      <c r="C219" s="46">
        <v>43592</v>
      </c>
      <c r="D219" s="49" t="s">
        <v>475</v>
      </c>
      <c r="E219" s="49" t="s">
        <v>19</v>
      </c>
      <c r="F219" s="49" t="s">
        <v>19</v>
      </c>
      <c r="G219" s="49" t="s">
        <v>37</v>
      </c>
      <c r="H219" s="49" t="s">
        <v>177</v>
      </c>
      <c r="I219" s="48">
        <v>102</v>
      </c>
      <c r="J219" s="47">
        <v>167409600.08000001</v>
      </c>
      <c r="K219" s="48">
        <v>17555937.059999999</v>
      </c>
    </row>
    <row r="220" spans="1:12" s="49" customFormat="1" x14ac:dyDescent="0.25">
      <c r="A220" s="49">
        <v>2019</v>
      </c>
      <c r="B220" s="46">
        <v>43480</v>
      </c>
      <c r="C220" s="46">
        <v>43592</v>
      </c>
      <c r="D220" s="49" t="s">
        <v>476</v>
      </c>
      <c r="E220" s="49" t="s">
        <v>19</v>
      </c>
      <c r="F220" s="49" t="s">
        <v>19</v>
      </c>
      <c r="G220" s="49" t="s">
        <v>37</v>
      </c>
      <c r="H220" s="49" t="s">
        <v>177</v>
      </c>
      <c r="I220" s="48">
        <v>136</v>
      </c>
      <c r="J220" s="47">
        <v>143374067.91999999</v>
      </c>
      <c r="K220" s="48">
        <v>16005022.4</v>
      </c>
    </row>
    <row r="221" spans="1:12" s="49" customFormat="1" x14ac:dyDescent="0.25">
      <c r="A221" s="49">
        <v>2019</v>
      </c>
      <c r="B221" s="46">
        <v>43587</v>
      </c>
      <c r="C221" s="46">
        <v>43627</v>
      </c>
      <c r="D221" s="49" t="s">
        <v>477</v>
      </c>
      <c r="E221" s="49" t="s">
        <v>17</v>
      </c>
      <c r="F221" s="49" t="s">
        <v>71</v>
      </c>
      <c r="G221" s="49" t="s">
        <v>366</v>
      </c>
      <c r="H221" s="49" t="s">
        <v>188</v>
      </c>
      <c r="I221" s="48">
        <v>36</v>
      </c>
      <c r="J221" s="47">
        <v>67666331.149999991</v>
      </c>
      <c r="K221" s="48">
        <v>7330811.4800000004</v>
      </c>
    </row>
    <row r="222" spans="1:12" s="49" customFormat="1" x14ac:dyDescent="0.25">
      <c r="A222" s="49">
        <v>2019</v>
      </c>
      <c r="B222" s="46">
        <v>43672</v>
      </c>
      <c r="C222" s="46">
        <v>43714</v>
      </c>
      <c r="D222" s="49" t="s">
        <v>478</v>
      </c>
      <c r="E222" s="49" t="s">
        <v>17</v>
      </c>
      <c r="F222" s="49" t="s">
        <v>55</v>
      </c>
      <c r="G222" s="49" t="s">
        <v>479</v>
      </c>
      <c r="H222" s="49" t="s">
        <v>275</v>
      </c>
      <c r="I222" s="48">
        <v>224</v>
      </c>
      <c r="J222" s="47">
        <v>507656764.04000002</v>
      </c>
      <c r="K222" s="48">
        <v>47178410.640000001</v>
      </c>
    </row>
    <row r="223" spans="1:12" s="49" customFormat="1" x14ac:dyDescent="0.25">
      <c r="A223" s="49">
        <v>2019</v>
      </c>
      <c r="B223" s="46">
        <v>43657</v>
      </c>
      <c r="C223" s="46">
        <v>43668</v>
      </c>
      <c r="D223" s="49" t="s">
        <v>480</v>
      </c>
      <c r="E223" s="49" t="s">
        <v>17</v>
      </c>
      <c r="F223" s="49" t="s">
        <v>55</v>
      </c>
      <c r="G223" s="49" t="s">
        <v>138</v>
      </c>
      <c r="H223" s="49" t="s">
        <v>188</v>
      </c>
      <c r="I223" s="48">
        <v>32</v>
      </c>
      <c r="J223" s="47">
        <v>75326058.829999998</v>
      </c>
      <c r="K223" s="48">
        <v>7354612.0800000001</v>
      </c>
      <c r="L223" s="49" t="s">
        <v>88</v>
      </c>
    </row>
    <row r="224" spans="1:12" s="49" customFormat="1" x14ac:dyDescent="0.25">
      <c r="A224" s="49">
        <v>2019</v>
      </c>
      <c r="B224" s="46">
        <v>43761</v>
      </c>
      <c r="C224" s="46">
        <v>43782</v>
      </c>
      <c r="D224" s="49" t="s">
        <v>481</v>
      </c>
      <c r="E224" s="49" t="s">
        <v>17</v>
      </c>
      <c r="F224" s="49" t="s">
        <v>55</v>
      </c>
      <c r="G224" s="49" t="s">
        <v>482</v>
      </c>
      <c r="H224" s="49" t="s">
        <v>177</v>
      </c>
      <c r="I224" s="48">
        <v>32</v>
      </c>
      <c r="J224" s="47">
        <v>73742670.719999999</v>
      </c>
      <c r="K224" s="48">
        <v>7396659.7599999998</v>
      </c>
    </row>
    <row r="225" spans="1:12" s="49" customFormat="1" x14ac:dyDescent="0.25">
      <c r="A225" s="49">
        <v>2019</v>
      </c>
      <c r="B225" s="46">
        <v>43601</v>
      </c>
      <c r="C225" s="46">
        <v>43643</v>
      </c>
      <c r="D225" s="49" t="s">
        <v>483</v>
      </c>
      <c r="E225" s="49" t="s">
        <v>17</v>
      </c>
      <c r="F225" s="49" t="s">
        <v>238</v>
      </c>
      <c r="G225" s="49" t="s">
        <v>34</v>
      </c>
      <c r="H225" s="49" t="s">
        <v>143</v>
      </c>
      <c r="I225" s="48">
        <v>2008</v>
      </c>
      <c r="J225" s="47">
        <v>2910658225.0199995</v>
      </c>
      <c r="K225" s="48">
        <v>283624605.12</v>
      </c>
      <c r="L225" s="49" t="s">
        <v>88</v>
      </c>
    </row>
    <row r="226" spans="1:12" s="49" customFormat="1" x14ac:dyDescent="0.25">
      <c r="A226" s="49">
        <v>2019</v>
      </c>
      <c r="B226" s="46">
        <v>43480</v>
      </c>
      <c r="C226" s="46">
        <v>43560</v>
      </c>
      <c r="D226" s="49" t="s">
        <v>484</v>
      </c>
      <c r="E226" s="49" t="s">
        <v>8</v>
      </c>
      <c r="F226" s="49" t="s">
        <v>8</v>
      </c>
      <c r="G226" s="49" t="s">
        <v>485</v>
      </c>
      <c r="H226" s="49" t="s">
        <v>275</v>
      </c>
      <c r="I226" s="48">
        <v>108</v>
      </c>
      <c r="J226" s="47">
        <v>188792313.12</v>
      </c>
      <c r="K226" s="48">
        <v>19479472.920000002</v>
      </c>
    </row>
    <row r="227" spans="1:12" s="49" customFormat="1" x14ac:dyDescent="0.25">
      <c r="A227" s="49">
        <v>2019</v>
      </c>
      <c r="B227" s="46">
        <v>43679</v>
      </c>
      <c r="C227" s="46">
        <v>43739</v>
      </c>
      <c r="D227" s="49" t="s">
        <v>486</v>
      </c>
      <c r="E227" s="49" t="s">
        <v>17</v>
      </c>
      <c r="F227" s="49" t="s">
        <v>162</v>
      </c>
      <c r="G227" s="49" t="s">
        <v>487</v>
      </c>
      <c r="H227" s="49" t="s">
        <v>177</v>
      </c>
      <c r="I227" s="48">
        <v>816</v>
      </c>
      <c r="J227" s="47">
        <v>1122279956.3499999</v>
      </c>
      <c r="K227" s="48">
        <v>126228774</v>
      </c>
    </row>
    <row r="228" spans="1:12" s="49" customFormat="1" x14ac:dyDescent="0.25">
      <c r="A228" s="49">
        <v>2019</v>
      </c>
      <c r="B228" s="46">
        <v>43417</v>
      </c>
      <c r="C228" s="46">
        <v>43522</v>
      </c>
      <c r="D228" s="49" t="s">
        <v>488</v>
      </c>
      <c r="E228" s="49" t="s">
        <v>19</v>
      </c>
      <c r="F228" s="49" t="s">
        <v>19</v>
      </c>
      <c r="G228" s="49" t="s">
        <v>489</v>
      </c>
      <c r="H228" s="49" t="s">
        <v>275</v>
      </c>
      <c r="I228" s="48">
        <v>176</v>
      </c>
      <c r="J228" s="47">
        <v>330981295.94999999</v>
      </c>
      <c r="K228" s="48">
        <v>32798172</v>
      </c>
    </row>
    <row r="229" spans="1:12" s="49" customFormat="1" x14ac:dyDescent="0.25">
      <c r="A229" s="49">
        <v>2019</v>
      </c>
      <c r="B229" s="46">
        <v>43412</v>
      </c>
      <c r="C229" s="46">
        <v>43497</v>
      </c>
      <c r="D229" s="49" t="s">
        <v>490</v>
      </c>
      <c r="E229" s="49" t="s">
        <v>24</v>
      </c>
      <c r="F229" s="49" t="s">
        <v>170</v>
      </c>
      <c r="G229" s="49" t="s">
        <v>491</v>
      </c>
      <c r="H229" s="49" t="s">
        <v>188</v>
      </c>
      <c r="I229" s="48">
        <v>104</v>
      </c>
      <c r="J229" s="47">
        <v>189587103.81</v>
      </c>
      <c r="K229" s="48">
        <v>19147983.920000002</v>
      </c>
    </row>
    <row r="230" spans="1:12" s="49" customFormat="1" x14ac:dyDescent="0.25">
      <c r="A230" s="49">
        <v>2019</v>
      </c>
      <c r="B230" s="46">
        <v>43601</v>
      </c>
      <c r="C230" s="46">
        <v>43679</v>
      </c>
      <c r="D230" s="49" t="s">
        <v>492</v>
      </c>
      <c r="E230" s="49" t="s">
        <v>17</v>
      </c>
      <c r="F230" s="49" t="s">
        <v>71</v>
      </c>
      <c r="G230" s="49" t="s">
        <v>493</v>
      </c>
      <c r="H230" s="49" t="s">
        <v>159</v>
      </c>
      <c r="I230" s="48">
        <v>112</v>
      </c>
      <c r="J230" s="47">
        <v>206674604.08000001</v>
      </c>
      <c r="K230" s="48">
        <v>20664040.960000001</v>
      </c>
    </row>
    <row r="231" spans="1:12" s="49" customFormat="1" x14ac:dyDescent="0.25">
      <c r="A231" s="49">
        <v>2019</v>
      </c>
      <c r="B231" s="46">
        <v>43412</v>
      </c>
      <c r="C231" s="46">
        <v>43503</v>
      </c>
      <c r="D231" s="49" t="s">
        <v>494</v>
      </c>
      <c r="E231" s="49" t="s">
        <v>17</v>
      </c>
      <c r="F231" s="49" t="s">
        <v>162</v>
      </c>
      <c r="G231" s="49" t="s">
        <v>495</v>
      </c>
      <c r="H231" s="49" t="s">
        <v>496</v>
      </c>
      <c r="I231" s="48">
        <v>96</v>
      </c>
      <c r="J231" s="47">
        <v>248629668.84</v>
      </c>
      <c r="K231" s="48">
        <v>18532166.039999999</v>
      </c>
    </row>
    <row r="232" spans="1:12" s="49" customFormat="1" x14ac:dyDescent="0.25">
      <c r="A232" s="49">
        <v>2019</v>
      </c>
      <c r="B232" s="46">
        <v>43729</v>
      </c>
      <c r="C232" s="46">
        <v>43768</v>
      </c>
      <c r="D232" s="49" t="s">
        <v>497</v>
      </c>
      <c r="E232" s="49" t="s">
        <v>18</v>
      </c>
      <c r="F232" s="49" t="s">
        <v>147</v>
      </c>
      <c r="G232" s="49" t="s">
        <v>498</v>
      </c>
      <c r="H232" s="49" t="s">
        <v>192</v>
      </c>
      <c r="I232" s="48">
        <v>340</v>
      </c>
      <c r="J232" s="47">
        <v>730470250.00000012</v>
      </c>
      <c r="K232" s="48">
        <v>71521711.680000007</v>
      </c>
    </row>
    <row r="233" spans="1:12" s="49" customFormat="1" x14ac:dyDescent="0.25">
      <c r="A233" s="49">
        <v>2019</v>
      </c>
      <c r="B233" s="46">
        <v>43649</v>
      </c>
      <c r="C233" s="46">
        <v>43678</v>
      </c>
      <c r="D233" s="49" t="s">
        <v>499</v>
      </c>
      <c r="E233" s="49" t="s">
        <v>17</v>
      </c>
      <c r="F233" s="49" t="s">
        <v>55</v>
      </c>
      <c r="G233" s="49" t="s">
        <v>500</v>
      </c>
      <c r="H233" s="49" t="s">
        <v>275</v>
      </c>
      <c r="I233" s="48">
        <v>28</v>
      </c>
      <c r="J233" s="47">
        <v>60583904.870000005</v>
      </c>
      <c r="K233" s="48">
        <v>6316184.5599999996</v>
      </c>
    </row>
    <row r="234" spans="1:12" s="49" customFormat="1" x14ac:dyDescent="0.25">
      <c r="A234" s="49">
        <v>2019</v>
      </c>
      <c r="B234" s="46">
        <v>43731</v>
      </c>
      <c r="C234" s="46">
        <v>43788</v>
      </c>
      <c r="D234" s="49" t="s">
        <v>501</v>
      </c>
      <c r="E234" s="49" t="s">
        <v>17</v>
      </c>
      <c r="F234" s="49" t="s">
        <v>162</v>
      </c>
      <c r="G234" s="49" t="s">
        <v>502</v>
      </c>
      <c r="H234" s="49" t="s">
        <v>188</v>
      </c>
      <c r="I234" s="48">
        <v>20</v>
      </c>
      <c r="J234" s="47">
        <v>55293237.810000002</v>
      </c>
      <c r="K234" s="48">
        <v>5120433.47</v>
      </c>
    </row>
    <row r="235" spans="1:12" s="49" customFormat="1" x14ac:dyDescent="0.25">
      <c r="A235" s="49">
        <v>2019</v>
      </c>
      <c r="B235" s="46">
        <v>43551</v>
      </c>
      <c r="C235" s="46">
        <v>43627</v>
      </c>
      <c r="D235" s="49" t="s">
        <v>503</v>
      </c>
      <c r="E235" s="49" t="s">
        <v>17</v>
      </c>
      <c r="F235" s="49" t="s">
        <v>162</v>
      </c>
      <c r="G235" s="49" t="s">
        <v>504</v>
      </c>
      <c r="H235" s="49" t="s">
        <v>188</v>
      </c>
      <c r="I235" s="48">
        <v>16</v>
      </c>
      <c r="J235" s="47">
        <v>35077624.93</v>
      </c>
      <c r="K235" s="48">
        <v>2646096.1</v>
      </c>
    </row>
    <row r="236" spans="1:12" s="49" customFormat="1" x14ac:dyDescent="0.25">
      <c r="A236" s="49">
        <v>2019</v>
      </c>
      <c r="B236" s="46">
        <v>43489</v>
      </c>
      <c r="C236" s="46">
        <v>43623</v>
      </c>
      <c r="D236" s="49" t="s">
        <v>505</v>
      </c>
      <c r="E236" s="49" t="s">
        <v>19</v>
      </c>
      <c r="F236" s="49" t="s">
        <v>506</v>
      </c>
      <c r="G236" s="49" t="s">
        <v>507</v>
      </c>
      <c r="H236" s="49" t="s">
        <v>159</v>
      </c>
      <c r="I236" s="48">
        <v>448</v>
      </c>
      <c r="J236" s="47">
        <v>774655074.96000004</v>
      </c>
      <c r="K236" s="48">
        <v>84600852.319999993</v>
      </c>
    </row>
    <row r="237" spans="1:12" s="49" customFormat="1" x14ac:dyDescent="0.25">
      <c r="A237" s="49">
        <v>2019</v>
      </c>
      <c r="B237" s="46">
        <v>43682</v>
      </c>
      <c r="C237" s="46">
        <v>43699</v>
      </c>
      <c r="D237" s="49" t="s">
        <v>508</v>
      </c>
      <c r="E237" s="49" t="s">
        <v>17</v>
      </c>
      <c r="F237" s="49" t="s">
        <v>55</v>
      </c>
      <c r="G237" s="49" t="s">
        <v>509</v>
      </c>
      <c r="H237" s="49" t="s">
        <v>188</v>
      </c>
      <c r="I237" s="48">
        <v>18</v>
      </c>
      <c r="J237" s="47">
        <v>33791855.189999998</v>
      </c>
      <c r="K237" s="48">
        <v>3053932.92</v>
      </c>
      <c r="L237" s="49" t="s">
        <v>88</v>
      </c>
    </row>
    <row r="238" spans="1:12" s="49" customFormat="1" x14ac:dyDescent="0.25">
      <c r="A238" s="49">
        <v>2019</v>
      </c>
      <c r="B238" s="46">
        <v>43573</v>
      </c>
      <c r="C238" s="46">
        <v>43634</v>
      </c>
      <c r="D238" s="49" t="s">
        <v>510</v>
      </c>
      <c r="E238" s="49" t="s">
        <v>17</v>
      </c>
      <c r="F238" s="49" t="s">
        <v>55</v>
      </c>
      <c r="G238" s="49" t="s">
        <v>384</v>
      </c>
      <c r="H238" s="49" t="s">
        <v>188</v>
      </c>
      <c r="I238" s="48">
        <v>18</v>
      </c>
      <c r="J238" s="47">
        <v>38247555.719999999</v>
      </c>
      <c r="K238" s="48">
        <v>3064770.72</v>
      </c>
    </row>
    <row r="239" spans="1:12" s="49" customFormat="1" x14ac:dyDescent="0.25">
      <c r="A239" s="49">
        <v>2019</v>
      </c>
      <c r="B239" s="46">
        <v>43539</v>
      </c>
      <c r="C239" s="46">
        <v>43649</v>
      </c>
      <c r="D239" s="49" t="s">
        <v>511</v>
      </c>
      <c r="E239" s="49" t="s">
        <v>12</v>
      </c>
      <c r="F239" s="49" t="s">
        <v>207</v>
      </c>
      <c r="G239" s="49" t="s">
        <v>512</v>
      </c>
      <c r="H239" s="49" t="s">
        <v>188</v>
      </c>
      <c r="I239" s="48">
        <v>57</v>
      </c>
      <c r="J239" s="47">
        <v>111654567.23999999</v>
      </c>
      <c r="K239" s="48">
        <v>11121765.18</v>
      </c>
    </row>
    <row r="240" spans="1:12" s="49" customFormat="1" x14ac:dyDescent="0.25">
      <c r="A240" s="49">
        <v>2019</v>
      </c>
      <c r="B240" s="46">
        <v>43630</v>
      </c>
      <c r="C240" s="46">
        <v>43685</v>
      </c>
      <c r="D240" s="49" t="s">
        <v>513</v>
      </c>
      <c r="E240" s="49" t="s">
        <v>17</v>
      </c>
      <c r="F240" s="49" t="s">
        <v>55</v>
      </c>
      <c r="G240" s="49" t="s">
        <v>514</v>
      </c>
      <c r="H240" s="49" t="s">
        <v>188</v>
      </c>
      <c r="I240" s="48">
        <v>16</v>
      </c>
      <c r="J240" s="47">
        <v>36468099.219999999</v>
      </c>
      <c r="K240" s="48">
        <v>3647437.2</v>
      </c>
    </row>
    <row r="241" spans="1:11" s="49" customFormat="1" x14ac:dyDescent="0.25">
      <c r="A241" s="49">
        <v>2019</v>
      </c>
      <c r="B241" s="46">
        <v>43474</v>
      </c>
      <c r="C241" s="46">
        <v>43483</v>
      </c>
      <c r="D241" s="49" t="s">
        <v>515</v>
      </c>
      <c r="E241" s="49" t="s">
        <v>17</v>
      </c>
      <c r="F241" s="49" t="s">
        <v>55</v>
      </c>
      <c r="G241" s="49" t="s">
        <v>516</v>
      </c>
      <c r="H241" s="49" t="s">
        <v>159</v>
      </c>
      <c r="I241" s="48">
        <v>12</v>
      </c>
      <c r="J241" s="47">
        <v>26324577.950000003</v>
      </c>
      <c r="K241" s="48">
        <v>2721439.39</v>
      </c>
    </row>
    <row r="242" spans="1:11" s="49" customFormat="1" x14ac:dyDescent="0.25">
      <c r="A242" s="49">
        <v>2019</v>
      </c>
      <c r="B242" s="46">
        <v>43493</v>
      </c>
      <c r="C242" s="46">
        <v>43598</v>
      </c>
      <c r="D242" s="49" t="s">
        <v>517</v>
      </c>
      <c r="E242" s="49" t="s">
        <v>22</v>
      </c>
      <c r="F242" s="49" t="s">
        <v>22</v>
      </c>
      <c r="G242" s="49" t="s">
        <v>518</v>
      </c>
      <c r="H242" s="49" t="s">
        <v>192</v>
      </c>
      <c r="I242" s="48">
        <v>48</v>
      </c>
      <c r="J242" s="47">
        <v>93510067.799999997</v>
      </c>
      <c r="K242" s="48">
        <v>6946652.8799999999</v>
      </c>
    </row>
    <row r="243" spans="1:11" s="49" customFormat="1" x14ac:dyDescent="0.25">
      <c r="A243" s="49">
        <v>2019</v>
      </c>
      <c r="B243" s="46">
        <v>43546</v>
      </c>
      <c r="C243" s="46">
        <v>43613</v>
      </c>
      <c r="D243" s="49" t="s">
        <v>519</v>
      </c>
      <c r="E243" s="49" t="s">
        <v>17</v>
      </c>
      <c r="F243" s="49" t="s">
        <v>55</v>
      </c>
      <c r="G243" s="49" t="s">
        <v>520</v>
      </c>
      <c r="H243" s="49" t="s">
        <v>188</v>
      </c>
      <c r="I243" s="48">
        <v>16</v>
      </c>
      <c r="J243" s="47">
        <v>32175301.760000002</v>
      </c>
      <c r="K243" s="48">
        <v>2236335.48</v>
      </c>
    </row>
    <row r="244" spans="1:11" s="49" customFormat="1" x14ac:dyDescent="0.25">
      <c r="A244" s="49">
        <v>2019</v>
      </c>
      <c r="B244" s="46">
        <v>43546</v>
      </c>
      <c r="C244" s="46">
        <v>43612</v>
      </c>
      <c r="D244" s="49" t="s">
        <v>521</v>
      </c>
      <c r="E244" s="49" t="s">
        <v>17</v>
      </c>
      <c r="F244" s="49" t="s">
        <v>55</v>
      </c>
      <c r="G244" s="49" t="s">
        <v>520</v>
      </c>
      <c r="H244" s="49" t="s">
        <v>188</v>
      </c>
      <c r="I244" s="48">
        <v>24</v>
      </c>
      <c r="J244" s="47">
        <v>47841409.869999997</v>
      </c>
      <c r="K244" s="48">
        <v>3576180.2</v>
      </c>
    </row>
    <row r="245" spans="1:11" s="49" customFormat="1" x14ac:dyDescent="0.25">
      <c r="A245" s="49">
        <v>2019</v>
      </c>
      <c r="B245" s="46">
        <v>43480</v>
      </c>
      <c r="C245" s="46">
        <v>43482</v>
      </c>
      <c r="D245" s="49" t="s">
        <v>522</v>
      </c>
      <c r="E245" s="49" t="s">
        <v>17</v>
      </c>
      <c r="F245" s="49" t="s">
        <v>162</v>
      </c>
      <c r="G245" s="49" t="s">
        <v>43</v>
      </c>
      <c r="H245" s="49" t="s">
        <v>159</v>
      </c>
      <c r="I245" s="48">
        <v>176</v>
      </c>
      <c r="J245" s="47">
        <v>394299058.34000003</v>
      </c>
      <c r="K245" s="48">
        <v>22432485.239999998</v>
      </c>
    </row>
    <row r="246" spans="1:11" s="49" customFormat="1" x14ac:dyDescent="0.25">
      <c r="A246" s="49">
        <v>2019</v>
      </c>
      <c r="B246" s="46">
        <v>43579</v>
      </c>
      <c r="C246" s="46">
        <v>43608</v>
      </c>
      <c r="D246" s="49" t="s">
        <v>523</v>
      </c>
      <c r="E246" s="49" t="s">
        <v>17</v>
      </c>
      <c r="F246" s="49" t="s">
        <v>162</v>
      </c>
      <c r="G246" s="49" t="s">
        <v>43</v>
      </c>
      <c r="H246" s="49" t="s">
        <v>159</v>
      </c>
      <c r="I246" s="48">
        <v>72</v>
      </c>
      <c r="J246" s="47">
        <v>170636800.57999998</v>
      </c>
      <c r="K246" s="48">
        <v>10004231.16</v>
      </c>
    </row>
    <row r="247" spans="1:11" s="49" customFormat="1" x14ac:dyDescent="0.25">
      <c r="A247" s="49">
        <v>2019</v>
      </c>
      <c r="B247" s="46">
        <v>43439</v>
      </c>
      <c r="C247" s="46">
        <v>43479</v>
      </c>
      <c r="D247" s="49" t="s">
        <v>524</v>
      </c>
      <c r="E247" s="49" t="s">
        <v>17</v>
      </c>
      <c r="F247" s="49" t="s">
        <v>162</v>
      </c>
      <c r="G247" s="49" t="s">
        <v>43</v>
      </c>
      <c r="H247" s="49" t="s">
        <v>159</v>
      </c>
      <c r="I247" s="48">
        <v>80</v>
      </c>
      <c r="J247" s="47">
        <v>189915405.09999999</v>
      </c>
      <c r="K247" s="48">
        <v>11097618.6</v>
      </c>
    </row>
    <row r="248" spans="1:11" s="49" customFormat="1" x14ac:dyDescent="0.25">
      <c r="A248" s="49">
        <v>2019</v>
      </c>
      <c r="B248" s="46">
        <v>43684</v>
      </c>
      <c r="C248" s="46">
        <v>43703</v>
      </c>
      <c r="D248" s="49" t="s">
        <v>525</v>
      </c>
      <c r="E248" s="49" t="s">
        <v>19</v>
      </c>
      <c r="F248" s="49" t="s">
        <v>19</v>
      </c>
      <c r="G248" s="49" t="s">
        <v>526</v>
      </c>
      <c r="H248" s="49" t="s">
        <v>159</v>
      </c>
      <c r="I248" s="48">
        <v>12</v>
      </c>
      <c r="J248" s="47">
        <v>303421739</v>
      </c>
      <c r="K248" s="48">
        <v>2470033.44</v>
      </c>
    </row>
    <row r="249" spans="1:11" s="49" customFormat="1" x14ac:dyDescent="0.25">
      <c r="A249" s="49">
        <v>2019</v>
      </c>
      <c r="B249" s="46">
        <v>43549</v>
      </c>
      <c r="C249" s="46">
        <v>43586</v>
      </c>
      <c r="D249" s="49" t="s">
        <v>527</v>
      </c>
      <c r="E249" s="49" t="s">
        <v>17</v>
      </c>
      <c r="F249" s="49" t="s">
        <v>162</v>
      </c>
      <c r="G249" s="49" t="s">
        <v>528</v>
      </c>
      <c r="H249" s="49" t="s">
        <v>529</v>
      </c>
      <c r="I249" s="48">
        <v>136</v>
      </c>
      <c r="J249" s="47">
        <v>282620708</v>
      </c>
      <c r="K249" s="48">
        <v>24756191.52</v>
      </c>
    </row>
    <row r="250" spans="1:11" s="49" customFormat="1" x14ac:dyDescent="0.25">
      <c r="A250" s="49">
        <v>2019</v>
      </c>
      <c r="B250" s="46">
        <v>43735</v>
      </c>
      <c r="C250" s="46">
        <v>43780</v>
      </c>
      <c r="D250" s="49" t="s">
        <v>530</v>
      </c>
      <c r="E250" s="49" t="s">
        <v>17</v>
      </c>
      <c r="F250" s="49" t="s">
        <v>71</v>
      </c>
      <c r="G250" s="49" t="s">
        <v>531</v>
      </c>
      <c r="H250" s="49" t="s">
        <v>159</v>
      </c>
      <c r="I250" s="48">
        <v>220</v>
      </c>
      <c r="J250" s="47">
        <v>420951427.35000002</v>
      </c>
      <c r="K250" s="48">
        <v>39509465.399999999</v>
      </c>
    </row>
    <row r="251" spans="1:11" s="49" customFormat="1" x14ac:dyDescent="0.25">
      <c r="A251" s="49">
        <v>2019</v>
      </c>
      <c r="B251" s="46">
        <v>43661</v>
      </c>
      <c r="C251" s="46">
        <v>43685</v>
      </c>
      <c r="D251" s="49" t="s">
        <v>532</v>
      </c>
      <c r="E251" s="49" t="s">
        <v>18</v>
      </c>
      <c r="F251" s="49" t="s">
        <v>446</v>
      </c>
      <c r="G251" s="49" t="s">
        <v>533</v>
      </c>
      <c r="H251" s="49" t="s">
        <v>188</v>
      </c>
      <c r="I251" s="48">
        <v>944</v>
      </c>
      <c r="J251" s="47">
        <v>1796367678.45</v>
      </c>
      <c r="K251" s="48">
        <v>192399829.52000001</v>
      </c>
    </row>
    <row r="252" spans="1:11" s="49" customFormat="1" x14ac:dyDescent="0.25">
      <c r="A252" s="49">
        <v>2019</v>
      </c>
      <c r="B252" s="46">
        <v>43476</v>
      </c>
      <c r="C252" s="46">
        <v>43591</v>
      </c>
      <c r="D252" s="49" t="s">
        <v>534</v>
      </c>
      <c r="E252" s="49" t="s">
        <v>21</v>
      </c>
      <c r="F252" s="49" t="s">
        <v>21</v>
      </c>
      <c r="G252" s="49" t="s">
        <v>535</v>
      </c>
      <c r="H252" s="49" t="s">
        <v>159</v>
      </c>
      <c r="I252" s="48">
        <v>304</v>
      </c>
      <c r="J252" s="47">
        <v>661309500.79999995</v>
      </c>
      <c r="K252" s="48">
        <v>68928902.239999995</v>
      </c>
    </row>
    <row r="253" spans="1:11" s="49" customFormat="1" x14ac:dyDescent="0.25">
      <c r="A253" s="49">
        <v>2019</v>
      </c>
      <c r="B253" s="50"/>
      <c r="C253" s="46">
        <v>43675</v>
      </c>
      <c r="D253" s="49" t="s">
        <v>536</v>
      </c>
      <c r="E253" s="49" t="s">
        <v>12</v>
      </c>
      <c r="F253" s="49" t="s">
        <v>537</v>
      </c>
      <c r="G253" s="49" t="s">
        <v>538</v>
      </c>
      <c r="H253" s="49" t="s">
        <v>188</v>
      </c>
      <c r="I253" s="48">
        <v>384</v>
      </c>
      <c r="J253" s="47">
        <v>744977485.88</v>
      </c>
      <c r="K253" s="48">
        <v>66285200</v>
      </c>
    </row>
    <row r="254" spans="1:11" s="49" customFormat="1" x14ac:dyDescent="0.25">
      <c r="A254" s="49">
        <v>2019</v>
      </c>
      <c r="B254" s="46">
        <v>43775</v>
      </c>
      <c r="C254" s="46">
        <v>43784</v>
      </c>
      <c r="D254" s="49" t="s">
        <v>539</v>
      </c>
      <c r="E254" s="49" t="s">
        <v>17</v>
      </c>
      <c r="F254" s="49" t="s">
        <v>55</v>
      </c>
      <c r="G254" s="49" t="s">
        <v>34</v>
      </c>
      <c r="H254" s="49" t="s">
        <v>143</v>
      </c>
      <c r="I254" s="48">
        <v>1808</v>
      </c>
      <c r="J254" s="47">
        <v>3473827729.3700004</v>
      </c>
      <c r="K254" s="48">
        <v>337774896.72000003</v>
      </c>
    </row>
    <row r="255" spans="1:11" s="49" customFormat="1" x14ac:dyDescent="0.25">
      <c r="A255" s="49">
        <v>2019</v>
      </c>
      <c r="B255" s="46">
        <v>43760</v>
      </c>
      <c r="C255" s="46">
        <v>43788</v>
      </c>
      <c r="D255" s="49" t="s">
        <v>540</v>
      </c>
      <c r="E255" s="49" t="s">
        <v>22</v>
      </c>
      <c r="F255" s="49" t="s">
        <v>22</v>
      </c>
      <c r="G255" s="49" t="s">
        <v>541</v>
      </c>
      <c r="H255" s="49" t="s">
        <v>159</v>
      </c>
      <c r="I255" s="48">
        <v>132</v>
      </c>
      <c r="J255" s="47">
        <v>249629230.71000001</v>
      </c>
      <c r="K255" s="48">
        <v>25780643.640000001</v>
      </c>
    </row>
    <row r="256" spans="1:11" s="49" customFormat="1" x14ac:dyDescent="0.25">
      <c r="A256" s="49">
        <v>2019</v>
      </c>
      <c r="B256" s="46">
        <v>43528</v>
      </c>
      <c r="C256" s="46">
        <v>43558</v>
      </c>
      <c r="D256" s="49" t="s">
        <v>542</v>
      </c>
      <c r="E256" s="49" t="s">
        <v>30</v>
      </c>
      <c r="F256" s="49" t="s">
        <v>151</v>
      </c>
      <c r="G256" s="49" t="s">
        <v>543</v>
      </c>
      <c r="H256" s="49" t="s">
        <v>159</v>
      </c>
      <c r="I256" s="48">
        <v>10</v>
      </c>
      <c r="J256" s="47">
        <v>22751691.98</v>
      </c>
      <c r="K256" s="48">
        <v>2411969</v>
      </c>
    </row>
    <row r="257" spans="1:12" s="49" customFormat="1" x14ac:dyDescent="0.25">
      <c r="A257" s="49">
        <v>2019</v>
      </c>
      <c r="B257" s="46">
        <v>43622</v>
      </c>
      <c r="C257" s="46">
        <v>43745</v>
      </c>
      <c r="D257" s="49" t="s">
        <v>544</v>
      </c>
      <c r="E257" s="49" t="s">
        <v>23</v>
      </c>
      <c r="F257" s="49" t="s">
        <v>23</v>
      </c>
      <c r="G257" s="49" t="s">
        <v>545</v>
      </c>
      <c r="H257" s="49" t="s">
        <v>159</v>
      </c>
      <c r="I257" s="48">
        <v>64</v>
      </c>
      <c r="J257" s="47">
        <v>149086428.63999999</v>
      </c>
      <c r="K257" s="48">
        <v>16140157.92</v>
      </c>
    </row>
    <row r="258" spans="1:12" s="49" customFormat="1" x14ac:dyDescent="0.25">
      <c r="A258" s="49">
        <v>2019</v>
      </c>
      <c r="B258" s="46">
        <v>43615</v>
      </c>
      <c r="C258" s="46">
        <v>43628</v>
      </c>
      <c r="D258" s="49" t="s">
        <v>546</v>
      </c>
      <c r="E258" s="49" t="s">
        <v>17</v>
      </c>
      <c r="F258" s="49" t="s">
        <v>55</v>
      </c>
      <c r="G258" s="49" t="s">
        <v>34</v>
      </c>
      <c r="H258" s="49" t="s">
        <v>143</v>
      </c>
      <c r="I258" s="48">
        <v>616</v>
      </c>
      <c r="J258" s="47"/>
      <c r="K258" s="48">
        <v>78377036.560000002</v>
      </c>
    </row>
    <row r="259" spans="1:12" s="49" customFormat="1" x14ac:dyDescent="0.25">
      <c r="A259" s="49">
        <v>2019</v>
      </c>
      <c r="B259" s="46">
        <v>43714</v>
      </c>
      <c r="C259" s="46">
        <v>43733</v>
      </c>
      <c r="D259" s="49" t="s">
        <v>547</v>
      </c>
      <c r="E259" s="49" t="s">
        <v>17</v>
      </c>
      <c r="F259" s="49" t="s">
        <v>162</v>
      </c>
      <c r="G259" s="49" t="s">
        <v>548</v>
      </c>
      <c r="H259" s="49" t="s">
        <v>192</v>
      </c>
      <c r="I259" s="48">
        <v>240</v>
      </c>
      <c r="J259" s="47">
        <v>530248159.80000001</v>
      </c>
      <c r="K259" s="48">
        <v>48301706.399999999</v>
      </c>
    </row>
    <row r="260" spans="1:12" s="49" customFormat="1" x14ac:dyDescent="0.25">
      <c r="A260" s="49">
        <v>2019</v>
      </c>
      <c r="B260" s="46">
        <v>43515</v>
      </c>
      <c r="C260" s="46">
        <v>43537</v>
      </c>
      <c r="D260" s="49" t="s">
        <v>549</v>
      </c>
      <c r="E260" s="49" t="s">
        <v>17</v>
      </c>
      <c r="F260" s="49" t="s">
        <v>162</v>
      </c>
      <c r="G260" s="49" t="s">
        <v>550</v>
      </c>
      <c r="H260" s="49" t="s">
        <v>192</v>
      </c>
      <c r="I260" s="48">
        <v>280</v>
      </c>
      <c r="J260" s="47">
        <v>420278575.19999999</v>
      </c>
      <c r="K260" s="48">
        <v>43182647.520000003</v>
      </c>
    </row>
    <row r="261" spans="1:12" s="49" customFormat="1" x14ac:dyDescent="0.25">
      <c r="A261" s="49">
        <v>2019</v>
      </c>
      <c r="B261" s="46">
        <v>43515</v>
      </c>
      <c r="C261" s="46">
        <v>43544</v>
      </c>
      <c r="D261" s="49" t="s">
        <v>551</v>
      </c>
      <c r="E261" s="49" t="s">
        <v>25</v>
      </c>
      <c r="F261" s="49" t="s">
        <v>387</v>
      </c>
      <c r="G261" s="49" t="s">
        <v>402</v>
      </c>
      <c r="H261" s="49" t="s">
        <v>188</v>
      </c>
      <c r="I261" s="48">
        <v>96</v>
      </c>
      <c r="J261" s="47">
        <v>174074305.69</v>
      </c>
      <c r="K261" s="48">
        <v>19090779.760000002</v>
      </c>
    </row>
    <row r="262" spans="1:12" s="49" customFormat="1" x14ac:dyDescent="0.25">
      <c r="A262" s="49">
        <v>2019</v>
      </c>
      <c r="B262" s="46">
        <v>43717</v>
      </c>
      <c r="C262" s="46">
        <v>43726</v>
      </c>
      <c r="D262" s="49" t="s">
        <v>552</v>
      </c>
      <c r="E262" s="49" t="s">
        <v>19</v>
      </c>
      <c r="F262" s="49" t="s">
        <v>19</v>
      </c>
      <c r="G262" s="49" t="s">
        <v>183</v>
      </c>
      <c r="H262" s="49" t="s">
        <v>177</v>
      </c>
      <c r="I262" s="48">
        <v>184</v>
      </c>
      <c r="J262" s="47">
        <v>297962458.36000001</v>
      </c>
      <c r="K262" s="48">
        <v>33067390.719999999</v>
      </c>
    </row>
    <row r="263" spans="1:12" s="49" customFormat="1" x14ac:dyDescent="0.25">
      <c r="A263" s="49">
        <v>2019</v>
      </c>
      <c r="B263" s="46">
        <v>43737</v>
      </c>
      <c r="C263" s="46">
        <v>43726</v>
      </c>
      <c r="D263" s="49" t="s">
        <v>553</v>
      </c>
      <c r="E263" s="49" t="s">
        <v>17</v>
      </c>
      <c r="F263" s="49" t="s">
        <v>162</v>
      </c>
      <c r="G263" s="49" t="s">
        <v>554</v>
      </c>
      <c r="H263" s="49" t="s">
        <v>275</v>
      </c>
      <c r="I263" s="48">
        <v>160</v>
      </c>
      <c r="J263" s="47">
        <v>346501559.20000005</v>
      </c>
      <c r="K263" s="48">
        <v>33893521.600000001</v>
      </c>
    </row>
    <row r="264" spans="1:12" s="49" customFormat="1" x14ac:dyDescent="0.25">
      <c r="A264" s="49">
        <v>2019</v>
      </c>
      <c r="B264" s="46">
        <v>43591</v>
      </c>
      <c r="C264" s="46">
        <v>43661</v>
      </c>
      <c r="D264" s="49" t="s">
        <v>555</v>
      </c>
      <c r="E264" s="49" t="s">
        <v>18</v>
      </c>
      <c r="F264" s="49" t="s">
        <v>299</v>
      </c>
      <c r="G264" s="49" t="s">
        <v>556</v>
      </c>
      <c r="H264" s="49" t="s">
        <v>275</v>
      </c>
      <c r="I264" s="48">
        <v>71</v>
      </c>
      <c r="J264" s="47">
        <v>157723802.71000001</v>
      </c>
      <c r="K264" s="48">
        <v>15535862.869999999</v>
      </c>
    </row>
    <row r="265" spans="1:12" s="49" customFormat="1" x14ac:dyDescent="0.25">
      <c r="A265" s="49">
        <v>2019</v>
      </c>
      <c r="B265" s="46">
        <v>43445</v>
      </c>
      <c r="C265" s="46">
        <v>43483</v>
      </c>
      <c r="D265" s="49" t="s">
        <v>557</v>
      </c>
      <c r="E265" s="49" t="s">
        <v>16</v>
      </c>
      <c r="F265" s="49" t="s">
        <v>210</v>
      </c>
      <c r="G265" s="49" t="s">
        <v>211</v>
      </c>
      <c r="H265" s="49" t="s">
        <v>159</v>
      </c>
      <c r="I265" s="48">
        <v>128</v>
      </c>
      <c r="J265" s="47">
        <v>209383878.03999999</v>
      </c>
      <c r="K265" s="48">
        <v>20383499.52</v>
      </c>
    </row>
    <row r="266" spans="1:12" s="49" customFormat="1" x14ac:dyDescent="0.25">
      <c r="A266" s="49">
        <v>2019</v>
      </c>
      <c r="B266" s="46">
        <v>43684</v>
      </c>
      <c r="C266" s="46">
        <v>43698</v>
      </c>
      <c r="D266" s="49" t="s">
        <v>558</v>
      </c>
      <c r="E266" s="49" t="s">
        <v>21</v>
      </c>
      <c r="F266" s="49" t="s">
        <v>85</v>
      </c>
      <c r="G266" s="49" t="s">
        <v>559</v>
      </c>
      <c r="H266" s="49" t="s">
        <v>249</v>
      </c>
      <c r="I266" s="48">
        <v>24</v>
      </c>
      <c r="J266" s="47">
        <v>59542965.539999999</v>
      </c>
      <c r="K266" s="48">
        <v>4837236.72</v>
      </c>
      <c r="L266" s="49" t="s">
        <v>220</v>
      </c>
    </row>
    <row r="267" spans="1:12" s="49" customFormat="1" x14ac:dyDescent="0.25">
      <c r="A267" s="49">
        <v>2019</v>
      </c>
      <c r="B267" s="46">
        <v>43720</v>
      </c>
      <c r="C267" s="46">
        <v>43735</v>
      </c>
      <c r="D267" s="49" t="s">
        <v>560</v>
      </c>
      <c r="E267" s="49" t="s">
        <v>17</v>
      </c>
      <c r="F267" s="49" t="s">
        <v>71</v>
      </c>
      <c r="G267" s="49" t="s">
        <v>561</v>
      </c>
      <c r="H267" s="49" t="s">
        <v>177</v>
      </c>
      <c r="I267" s="48">
        <v>936</v>
      </c>
      <c r="J267" s="47">
        <v>1145246719.4000001</v>
      </c>
      <c r="K267" s="48">
        <v>144069794.44</v>
      </c>
    </row>
    <row r="268" spans="1:12" s="49" customFormat="1" x14ac:dyDescent="0.25">
      <c r="A268" s="49">
        <v>2019</v>
      </c>
      <c r="B268" s="46">
        <v>43696</v>
      </c>
      <c r="C268" s="46">
        <v>43740</v>
      </c>
      <c r="D268" s="49" t="s">
        <v>562</v>
      </c>
      <c r="E268" s="49" t="s">
        <v>17</v>
      </c>
      <c r="F268" s="49" t="s">
        <v>55</v>
      </c>
      <c r="G268" s="49" t="s">
        <v>563</v>
      </c>
      <c r="H268" s="49" t="s">
        <v>159</v>
      </c>
      <c r="I268" s="48">
        <v>12</v>
      </c>
      <c r="J268" s="47">
        <v>23236883.640000001</v>
      </c>
      <c r="K268" s="48">
        <v>2240763.4900000002</v>
      </c>
    </row>
    <row r="269" spans="1:12" s="49" customFormat="1" x14ac:dyDescent="0.25">
      <c r="A269" s="49">
        <v>2019</v>
      </c>
      <c r="B269" s="46">
        <v>43474</v>
      </c>
      <c r="C269" s="46">
        <v>43501</v>
      </c>
      <c r="D269" s="49" t="s">
        <v>564</v>
      </c>
      <c r="E269" s="49" t="s">
        <v>10</v>
      </c>
      <c r="F269" s="49" t="s">
        <v>10</v>
      </c>
      <c r="G269" s="49" t="s">
        <v>565</v>
      </c>
      <c r="H269" s="49" t="s">
        <v>188</v>
      </c>
      <c r="I269" s="48">
        <v>120</v>
      </c>
      <c r="J269" s="47">
        <v>256669841.17999998</v>
      </c>
      <c r="K269" s="48">
        <v>18757145.449999999</v>
      </c>
    </row>
    <row r="270" spans="1:12" s="49" customFormat="1" x14ac:dyDescent="0.25">
      <c r="A270" s="49">
        <v>2019</v>
      </c>
      <c r="B270" s="46">
        <v>43389</v>
      </c>
      <c r="C270" s="46">
        <v>43474</v>
      </c>
      <c r="D270" s="49" t="s">
        <v>566</v>
      </c>
      <c r="E270" s="49" t="s">
        <v>30</v>
      </c>
      <c r="F270" s="49" t="s">
        <v>151</v>
      </c>
      <c r="G270" s="49" t="s">
        <v>152</v>
      </c>
      <c r="H270" s="49" t="s">
        <v>177</v>
      </c>
      <c r="I270" s="48">
        <v>104</v>
      </c>
      <c r="J270" s="47">
        <v>204767494.88</v>
      </c>
      <c r="K270" s="48">
        <v>18401618.559999999</v>
      </c>
    </row>
    <row r="271" spans="1:12" s="49" customFormat="1" x14ac:dyDescent="0.25">
      <c r="A271" s="49">
        <v>2019</v>
      </c>
      <c r="B271" s="46">
        <v>43439</v>
      </c>
      <c r="C271" s="46">
        <v>43571</v>
      </c>
      <c r="D271" s="49" t="s">
        <v>567</v>
      </c>
      <c r="E271" s="49" t="s">
        <v>30</v>
      </c>
      <c r="F271" s="49" t="s">
        <v>151</v>
      </c>
      <c r="G271" s="49" t="s">
        <v>152</v>
      </c>
      <c r="H271" s="49" t="s">
        <v>177</v>
      </c>
      <c r="I271" s="48">
        <v>72</v>
      </c>
      <c r="J271" s="47">
        <v>119036789.10000001</v>
      </c>
      <c r="K271" s="48">
        <v>12328732.800000001</v>
      </c>
    </row>
    <row r="272" spans="1:12" s="49" customFormat="1" x14ac:dyDescent="0.25">
      <c r="A272" s="49">
        <v>2019</v>
      </c>
      <c r="B272" s="46">
        <v>43182</v>
      </c>
      <c r="C272" s="46">
        <v>43556</v>
      </c>
      <c r="D272" s="49" t="s">
        <v>568</v>
      </c>
      <c r="E272" s="49" t="s">
        <v>17</v>
      </c>
      <c r="F272" s="49" t="s">
        <v>71</v>
      </c>
      <c r="G272" s="49" t="s">
        <v>569</v>
      </c>
      <c r="H272" s="49" t="s">
        <v>177</v>
      </c>
      <c r="I272" s="48">
        <v>320</v>
      </c>
      <c r="J272" s="47">
        <v>734824560.50999999</v>
      </c>
      <c r="K272" s="48">
        <v>70600972.799999997</v>
      </c>
    </row>
    <row r="273" spans="1:12" s="49" customFormat="1" x14ac:dyDescent="0.25">
      <c r="A273" s="49">
        <v>2019</v>
      </c>
      <c r="B273" s="46">
        <v>43690</v>
      </c>
      <c r="C273" s="46">
        <v>43703</v>
      </c>
      <c r="D273" s="49" t="s">
        <v>570</v>
      </c>
      <c r="E273" s="49" t="s">
        <v>17</v>
      </c>
      <c r="F273" s="49" t="s">
        <v>162</v>
      </c>
      <c r="G273" s="49" t="s">
        <v>34</v>
      </c>
      <c r="H273" s="49" t="s">
        <v>143</v>
      </c>
      <c r="I273" s="48">
        <v>304</v>
      </c>
      <c r="J273" s="47">
        <v>862805876.77999997</v>
      </c>
      <c r="K273" s="48">
        <v>79434078.239999995</v>
      </c>
      <c r="L273" s="49" t="s">
        <v>1109</v>
      </c>
    </row>
    <row r="274" spans="1:12" s="49" customFormat="1" x14ac:dyDescent="0.25">
      <c r="A274" s="49">
        <v>2019</v>
      </c>
      <c r="B274" s="46">
        <v>43739</v>
      </c>
      <c r="C274" s="46">
        <v>43791</v>
      </c>
      <c r="D274" s="49" t="s">
        <v>571</v>
      </c>
      <c r="E274" s="49" t="s">
        <v>19</v>
      </c>
      <c r="F274" s="49" t="s">
        <v>19</v>
      </c>
      <c r="G274" s="49" t="s">
        <v>572</v>
      </c>
      <c r="H274" s="49" t="s">
        <v>159</v>
      </c>
      <c r="I274" s="48">
        <v>32</v>
      </c>
      <c r="J274" s="47">
        <v>66128642.32</v>
      </c>
      <c r="K274" s="48">
        <v>6288484.7999999998</v>
      </c>
    </row>
    <row r="275" spans="1:12" s="49" customFormat="1" x14ac:dyDescent="0.25">
      <c r="A275" s="49">
        <v>2019</v>
      </c>
      <c r="B275" s="46">
        <v>43774</v>
      </c>
      <c r="C275" s="46">
        <v>43783</v>
      </c>
      <c r="D275" s="49" t="s">
        <v>573</v>
      </c>
      <c r="E275" s="49" t="s">
        <v>19</v>
      </c>
      <c r="F275" s="49" t="s">
        <v>19</v>
      </c>
      <c r="G275" s="49" t="s">
        <v>34</v>
      </c>
      <c r="H275" s="49" t="s">
        <v>143</v>
      </c>
      <c r="I275" s="48">
        <v>474</v>
      </c>
      <c r="J275" s="47">
        <v>619948268.04999995</v>
      </c>
      <c r="K275" s="48">
        <v>67994307.200000003</v>
      </c>
    </row>
    <row r="276" spans="1:12" s="49" customFormat="1" x14ac:dyDescent="0.25">
      <c r="A276" s="49">
        <v>2019</v>
      </c>
      <c r="B276" s="46">
        <v>43809</v>
      </c>
      <c r="C276" s="46">
        <v>43557</v>
      </c>
      <c r="D276" s="49" t="s">
        <v>574</v>
      </c>
      <c r="E276" s="49" t="s">
        <v>17</v>
      </c>
      <c r="F276" s="49" t="s">
        <v>162</v>
      </c>
      <c r="G276" s="49" t="s">
        <v>34</v>
      </c>
      <c r="H276" s="49" t="s">
        <v>143</v>
      </c>
      <c r="I276" s="48">
        <v>4312</v>
      </c>
      <c r="J276" s="47">
        <v>6122896407.6900005</v>
      </c>
      <c r="K276" s="48">
        <v>554301112.79999995</v>
      </c>
    </row>
    <row r="277" spans="1:12" s="49" customFormat="1" x14ac:dyDescent="0.25">
      <c r="A277" s="49">
        <v>2019</v>
      </c>
      <c r="B277" s="46">
        <v>43704</v>
      </c>
      <c r="C277" s="46">
        <v>43761</v>
      </c>
      <c r="D277" s="49" t="s">
        <v>575</v>
      </c>
      <c r="E277" s="49" t="s">
        <v>19</v>
      </c>
      <c r="F277" s="49" t="s">
        <v>19</v>
      </c>
      <c r="G277" s="49" t="s">
        <v>319</v>
      </c>
      <c r="H277" s="49" t="s">
        <v>159</v>
      </c>
      <c r="I277" s="48">
        <v>176</v>
      </c>
      <c r="J277" s="47">
        <v>345715309.13999999</v>
      </c>
      <c r="K277" s="48">
        <v>30494735.84</v>
      </c>
    </row>
    <row r="278" spans="1:12" s="49" customFormat="1" x14ac:dyDescent="0.25">
      <c r="A278" s="49">
        <v>2019</v>
      </c>
      <c r="B278" s="46">
        <v>43446</v>
      </c>
      <c r="C278" s="46">
        <v>43481</v>
      </c>
      <c r="D278" s="49" t="s">
        <v>576</v>
      </c>
      <c r="E278" s="49" t="s">
        <v>17</v>
      </c>
      <c r="F278" s="49" t="s">
        <v>55</v>
      </c>
      <c r="G278" s="49" t="s">
        <v>444</v>
      </c>
      <c r="H278" s="49" t="s">
        <v>188</v>
      </c>
      <c r="I278" s="48">
        <v>40</v>
      </c>
      <c r="J278" s="47">
        <v>76867595.159999996</v>
      </c>
      <c r="K278" s="48">
        <v>5573188.7000000002</v>
      </c>
    </row>
    <row r="279" spans="1:12" s="49" customFormat="1" x14ac:dyDescent="0.25">
      <c r="A279" s="49">
        <v>2019</v>
      </c>
      <c r="B279" s="46">
        <v>43664</v>
      </c>
      <c r="C279" s="46">
        <v>43668</v>
      </c>
      <c r="D279" s="49" t="s">
        <v>577</v>
      </c>
      <c r="E279" s="49" t="s">
        <v>17</v>
      </c>
      <c r="F279" s="49" t="s">
        <v>55</v>
      </c>
      <c r="G279" s="49" t="s">
        <v>444</v>
      </c>
      <c r="H279" s="49" t="s">
        <v>188</v>
      </c>
      <c r="I279" s="48">
        <v>56</v>
      </c>
      <c r="J279" s="47">
        <v>122720116.00999999</v>
      </c>
      <c r="K279" s="48">
        <v>12135294.640000001</v>
      </c>
    </row>
    <row r="280" spans="1:12" s="49" customFormat="1" x14ac:dyDescent="0.25">
      <c r="A280" s="49">
        <v>2019</v>
      </c>
      <c r="B280" s="46">
        <v>43567</v>
      </c>
      <c r="C280" s="46">
        <v>43670</v>
      </c>
      <c r="D280" s="49" t="s">
        <v>578</v>
      </c>
      <c r="E280" s="49" t="s">
        <v>17</v>
      </c>
      <c r="F280" s="49" t="s">
        <v>55</v>
      </c>
      <c r="G280" s="49" t="s">
        <v>444</v>
      </c>
      <c r="H280" s="49" t="s">
        <v>188</v>
      </c>
      <c r="I280" s="48">
        <v>52</v>
      </c>
      <c r="J280" s="47">
        <v>111345633.33999999</v>
      </c>
      <c r="K280" s="48">
        <v>10881542.35</v>
      </c>
    </row>
    <row r="281" spans="1:12" s="49" customFormat="1" x14ac:dyDescent="0.25">
      <c r="A281" s="49">
        <v>2019</v>
      </c>
      <c r="B281" s="46">
        <v>43627</v>
      </c>
      <c r="C281" s="46">
        <v>43804</v>
      </c>
      <c r="D281" s="49" t="s">
        <v>579</v>
      </c>
      <c r="E281" s="49" t="s">
        <v>25</v>
      </c>
      <c r="F281" s="49" t="s">
        <v>387</v>
      </c>
      <c r="G281" s="49" t="s">
        <v>580</v>
      </c>
      <c r="H281" s="49" t="s">
        <v>275</v>
      </c>
      <c r="I281" s="48">
        <v>60</v>
      </c>
      <c r="J281" s="47">
        <v>108163738.09</v>
      </c>
      <c r="K281" s="48">
        <v>7849321.3200000003</v>
      </c>
      <c r="L281" s="49" t="s">
        <v>88</v>
      </c>
    </row>
    <row r="282" spans="1:12" s="49" customFormat="1" x14ac:dyDescent="0.25">
      <c r="A282" s="49">
        <v>2019</v>
      </c>
      <c r="B282" s="46">
        <v>43656</v>
      </c>
      <c r="C282" s="46">
        <v>43696</v>
      </c>
      <c r="D282" s="49" t="s">
        <v>581</v>
      </c>
      <c r="E282" s="49" t="s">
        <v>17</v>
      </c>
      <c r="F282" s="49" t="s">
        <v>55</v>
      </c>
      <c r="G282" s="49" t="s">
        <v>582</v>
      </c>
      <c r="H282" s="49" t="s">
        <v>275</v>
      </c>
      <c r="I282" s="48">
        <v>20</v>
      </c>
      <c r="J282" s="47">
        <v>38086986.880000003</v>
      </c>
      <c r="K282" s="48">
        <v>4750785.12</v>
      </c>
    </row>
    <row r="283" spans="1:12" s="49" customFormat="1" x14ac:dyDescent="0.25">
      <c r="A283" s="49">
        <v>2019</v>
      </c>
      <c r="B283" s="46">
        <v>43682</v>
      </c>
      <c r="C283" s="46">
        <v>43699</v>
      </c>
      <c r="D283" s="49" t="s">
        <v>583</v>
      </c>
      <c r="E283" s="49" t="s">
        <v>25</v>
      </c>
      <c r="F283" s="49" t="s">
        <v>387</v>
      </c>
      <c r="G283" s="49" t="s">
        <v>584</v>
      </c>
      <c r="H283" s="49" t="s">
        <v>192</v>
      </c>
      <c r="I283" s="48">
        <v>72</v>
      </c>
      <c r="J283" s="47">
        <v>129136737.72</v>
      </c>
      <c r="K283" s="48">
        <v>16326910.08</v>
      </c>
    </row>
    <row r="284" spans="1:12" s="49" customFormat="1" x14ac:dyDescent="0.25">
      <c r="A284" s="49">
        <v>2019</v>
      </c>
      <c r="B284" s="46">
        <v>43493</v>
      </c>
      <c r="C284" s="46">
        <v>43495</v>
      </c>
      <c r="D284" s="49" t="s">
        <v>585</v>
      </c>
      <c r="E284" s="49" t="s">
        <v>25</v>
      </c>
      <c r="F284" s="49" t="s">
        <v>387</v>
      </c>
      <c r="G284" s="49" t="s">
        <v>584</v>
      </c>
      <c r="H284" s="49" t="s">
        <v>192</v>
      </c>
      <c r="I284" s="48">
        <v>36</v>
      </c>
      <c r="J284" s="47">
        <v>67082875.479999997</v>
      </c>
      <c r="K284" s="48">
        <v>6955841.7599999998</v>
      </c>
    </row>
    <row r="285" spans="1:12" s="49" customFormat="1" x14ac:dyDescent="0.25">
      <c r="A285" s="49">
        <v>2019</v>
      </c>
      <c r="B285" s="46">
        <v>43684</v>
      </c>
      <c r="C285" s="46">
        <v>43700</v>
      </c>
      <c r="D285" s="49" t="s">
        <v>586</v>
      </c>
      <c r="E285" s="49" t="s">
        <v>17</v>
      </c>
      <c r="F285" s="49" t="s">
        <v>162</v>
      </c>
      <c r="G285" s="49" t="s">
        <v>587</v>
      </c>
      <c r="H285" s="49" t="s">
        <v>275</v>
      </c>
      <c r="I285" s="48">
        <v>16</v>
      </c>
      <c r="J285" s="47">
        <v>29614188.710000001</v>
      </c>
      <c r="K285" s="48">
        <v>2801728.4</v>
      </c>
      <c r="L285" s="49" t="s">
        <v>88</v>
      </c>
    </row>
    <row r="286" spans="1:12" s="49" customFormat="1" x14ac:dyDescent="0.25">
      <c r="A286" s="49">
        <v>2019</v>
      </c>
      <c r="B286" s="46">
        <v>43542</v>
      </c>
      <c r="C286" s="46">
        <v>43553</v>
      </c>
      <c r="D286" s="49" t="s">
        <v>588</v>
      </c>
      <c r="E286" s="49" t="s">
        <v>17</v>
      </c>
      <c r="F286" s="49" t="s">
        <v>71</v>
      </c>
      <c r="G286" s="49" t="s">
        <v>589</v>
      </c>
      <c r="H286" s="49" t="s">
        <v>275</v>
      </c>
      <c r="I286" s="48">
        <v>44</v>
      </c>
      <c r="J286" s="47">
        <v>90536381.209999993</v>
      </c>
      <c r="K286" s="48">
        <v>7245801.3600000003</v>
      </c>
    </row>
    <row r="287" spans="1:12" s="49" customFormat="1" x14ac:dyDescent="0.25">
      <c r="A287" s="49">
        <v>2019</v>
      </c>
      <c r="B287" s="46">
        <v>43656</v>
      </c>
      <c r="C287" s="46">
        <v>43728</v>
      </c>
      <c r="D287" s="49" t="s">
        <v>590</v>
      </c>
      <c r="E287" s="49" t="s">
        <v>9</v>
      </c>
      <c r="F287" s="49" t="s">
        <v>9</v>
      </c>
      <c r="G287" s="49" t="s">
        <v>591</v>
      </c>
      <c r="H287" s="49" t="s">
        <v>159</v>
      </c>
      <c r="I287" s="48">
        <v>16</v>
      </c>
      <c r="J287" s="47">
        <v>30076707.66</v>
      </c>
      <c r="K287" s="48">
        <v>3041103</v>
      </c>
    </row>
    <row r="288" spans="1:12" s="49" customFormat="1" x14ac:dyDescent="0.25">
      <c r="A288" s="49">
        <v>2019</v>
      </c>
      <c r="B288" s="46">
        <v>43747</v>
      </c>
      <c r="C288" s="46">
        <v>43754</v>
      </c>
      <c r="D288" s="49" t="s">
        <v>592</v>
      </c>
      <c r="E288" s="49" t="s">
        <v>17</v>
      </c>
      <c r="F288" s="49" t="s">
        <v>55</v>
      </c>
      <c r="G288" s="49" t="s">
        <v>593</v>
      </c>
      <c r="H288" s="49" t="s">
        <v>177</v>
      </c>
      <c r="I288" s="48">
        <v>32</v>
      </c>
      <c r="J288" s="47">
        <v>64642613.520000003</v>
      </c>
      <c r="K288" s="48">
        <v>7010348.4800000004</v>
      </c>
    </row>
    <row r="289" spans="1:12" s="49" customFormat="1" x14ac:dyDescent="0.25">
      <c r="A289" s="49">
        <v>2019</v>
      </c>
      <c r="B289" s="46">
        <v>43501</v>
      </c>
      <c r="C289" s="46">
        <v>43543</v>
      </c>
      <c r="D289" s="49" t="s">
        <v>594</v>
      </c>
      <c r="E289" s="49" t="s">
        <v>12</v>
      </c>
      <c r="F289" s="49" t="s">
        <v>537</v>
      </c>
      <c r="G289" s="49" t="s">
        <v>595</v>
      </c>
      <c r="H289" s="49" t="s">
        <v>192</v>
      </c>
      <c r="I289" s="48">
        <v>144</v>
      </c>
      <c r="J289" s="47">
        <v>413811199.74000001</v>
      </c>
      <c r="K289" s="48">
        <v>28594757.100000001</v>
      </c>
    </row>
    <row r="290" spans="1:12" s="49" customFormat="1" x14ac:dyDescent="0.25">
      <c r="A290" s="49">
        <v>2019</v>
      </c>
      <c r="B290" s="46">
        <v>43704</v>
      </c>
      <c r="C290" s="46">
        <v>43740</v>
      </c>
      <c r="D290" s="49" t="s">
        <v>596</v>
      </c>
      <c r="E290" s="49" t="s">
        <v>17</v>
      </c>
      <c r="F290" s="49" t="s">
        <v>162</v>
      </c>
      <c r="G290" s="49" t="s">
        <v>597</v>
      </c>
      <c r="H290" s="49" t="s">
        <v>529</v>
      </c>
      <c r="I290" s="48">
        <v>224</v>
      </c>
      <c r="J290" s="47">
        <v>724774195.72000003</v>
      </c>
      <c r="K290" s="48">
        <v>47430372.200000003</v>
      </c>
    </row>
    <row r="291" spans="1:12" s="49" customFormat="1" x14ac:dyDescent="0.25">
      <c r="A291" s="49">
        <v>2019</v>
      </c>
      <c r="B291" s="46">
        <v>43720</v>
      </c>
      <c r="C291" s="46">
        <v>43749</v>
      </c>
      <c r="D291" s="49" t="s">
        <v>598</v>
      </c>
      <c r="E291" s="49" t="s">
        <v>30</v>
      </c>
      <c r="F291" s="49" t="s">
        <v>439</v>
      </c>
      <c r="G291" s="49" t="s">
        <v>599</v>
      </c>
      <c r="H291" s="49" t="s">
        <v>159</v>
      </c>
      <c r="I291" s="48">
        <v>154</v>
      </c>
      <c r="J291" s="53">
        <v>372526562</v>
      </c>
      <c r="K291" s="48">
        <v>42328463</v>
      </c>
      <c r="L291" s="49" t="s">
        <v>88</v>
      </c>
    </row>
    <row r="292" spans="1:12" s="49" customFormat="1" x14ac:dyDescent="0.25">
      <c r="A292" s="49">
        <v>2019</v>
      </c>
      <c r="B292" s="46">
        <v>43735</v>
      </c>
      <c r="C292" s="46">
        <v>43775</v>
      </c>
      <c r="D292" s="49" t="s">
        <v>600</v>
      </c>
      <c r="E292" s="49" t="s">
        <v>19</v>
      </c>
      <c r="F292" s="49" t="s">
        <v>19</v>
      </c>
      <c r="G292" s="49" t="s">
        <v>601</v>
      </c>
      <c r="H292" s="49" t="s">
        <v>159</v>
      </c>
      <c r="I292" s="48">
        <v>232</v>
      </c>
      <c r="J292" s="47">
        <v>477150810.31999999</v>
      </c>
      <c r="K292" s="48">
        <v>51554860.719999999</v>
      </c>
      <c r="L292" s="49" t="s">
        <v>88</v>
      </c>
    </row>
    <row r="293" spans="1:12" s="49" customFormat="1" x14ac:dyDescent="0.25">
      <c r="A293" s="49">
        <v>2019</v>
      </c>
      <c r="B293" s="46">
        <v>43571</v>
      </c>
      <c r="C293" s="46">
        <v>43705</v>
      </c>
      <c r="D293" s="49" t="s">
        <v>602</v>
      </c>
      <c r="E293" s="49" t="s">
        <v>19</v>
      </c>
      <c r="F293" s="49" t="s">
        <v>19</v>
      </c>
      <c r="G293" s="49" t="s">
        <v>603</v>
      </c>
      <c r="H293" s="49" t="s">
        <v>604</v>
      </c>
      <c r="I293" s="48">
        <v>128</v>
      </c>
      <c r="J293" s="47">
        <v>265899151.70000002</v>
      </c>
      <c r="K293" s="48">
        <v>23628303.16</v>
      </c>
    </row>
    <row r="294" spans="1:12" s="49" customFormat="1" x14ac:dyDescent="0.25">
      <c r="A294" s="49">
        <v>2019</v>
      </c>
      <c r="B294" s="46">
        <v>43518</v>
      </c>
      <c r="C294" s="46">
        <v>43586</v>
      </c>
      <c r="D294" s="49" t="s">
        <v>605</v>
      </c>
      <c r="E294" s="49" t="s">
        <v>17</v>
      </c>
      <c r="F294" s="49" t="s">
        <v>71</v>
      </c>
      <c r="G294" s="49" t="s">
        <v>606</v>
      </c>
      <c r="H294" s="49" t="s">
        <v>275</v>
      </c>
      <c r="I294" s="48"/>
      <c r="J294" s="47"/>
      <c r="K294" s="48"/>
      <c r="L294" s="49" t="s">
        <v>88</v>
      </c>
    </row>
    <row r="295" spans="1:12" s="49" customFormat="1" x14ac:dyDescent="0.25">
      <c r="A295" s="49">
        <v>2019</v>
      </c>
      <c r="B295" s="46">
        <v>43514</v>
      </c>
      <c r="C295" s="46">
        <v>43539</v>
      </c>
      <c r="D295" s="49" t="s">
        <v>26</v>
      </c>
      <c r="E295" s="49" t="s">
        <v>26</v>
      </c>
      <c r="F295" s="49" t="s">
        <v>60</v>
      </c>
      <c r="G295" s="49" t="s">
        <v>607</v>
      </c>
      <c r="H295" s="49" t="s">
        <v>608</v>
      </c>
      <c r="I295" s="48">
        <v>693</v>
      </c>
      <c r="J295" s="47">
        <v>1090011414.5899999</v>
      </c>
      <c r="K295" s="48">
        <v>108162974.08</v>
      </c>
    </row>
    <row r="296" spans="1:12" s="49" customFormat="1" x14ac:dyDescent="0.25">
      <c r="A296" s="49">
        <v>2019</v>
      </c>
      <c r="B296" s="46">
        <v>43731</v>
      </c>
      <c r="C296" s="46">
        <v>43789</v>
      </c>
      <c r="D296" s="49" t="s">
        <v>609</v>
      </c>
      <c r="E296" s="49" t="s">
        <v>19</v>
      </c>
      <c r="F296" s="49" t="s">
        <v>19</v>
      </c>
      <c r="G296" s="49" t="s">
        <v>610</v>
      </c>
      <c r="H296" s="49" t="s">
        <v>188</v>
      </c>
      <c r="I296" s="48">
        <v>352</v>
      </c>
      <c r="J296" s="47">
        <v>669620324.62</v>
      </c>
      <c r="K296" s="48">
        <v>54252947.840000004</v>
      </c>
    </row>
    <row r="297" spans="1:12" s="49" customFormat="1" x14ac:dyDescent="0.25">
      <c r="A297" s="49">
        <v>2020</v>
      </c>
      <c r="B297" s="46">
        <v>43853</v>
      </c>
      <c r="C297" s="46">
        <v>43871</v>
      </c>
      <c r="D297" s="49" t="s">
        <v>611</v>
      </c>
      <c r="E297" s="49" t="s">
        <v>19</v>
      </c>
      <c r="F297" s="49" t="s">
        <v>19</v>
      </c>
      <c r="G297" s="49" t="s">
        <v>612</v>
      </c>
      <c r="H297" s="49" t="s">
        <v>188</v>
      </c>
      <c r="I297" s="48">
        <v>384</v>
      </c>
      <c r="J297" s="47">
        <v>641627775.92999995</v>
      </c>
      <c r="K297" s="48">
        <v>52828361.759999998</v>
      </c>
    </row>
    <row r="298" spans="1:12" s="49" customFormat="1" x14ac:dyDescent="0.25">
      <c r="A298" s="49">
        <v>2020</v>
      </c>
      <c r="B298" s="46">
        <v>43886</v>
      </c>
      <c r="C298" s="46">
        <v>43852</v>
      </c>
      <c r="D298" s="49" t="s">
        <v>613</v>
      </c>
      <c r="E298" s="49" t="s">
        <v>18</v>
      </c>
      <c r="F298" s="49" t="s">
        <v>147</v>
      </c>
      <c r="G298" s="49" t="s">
        <v>614</v>
      </c>
      <c r="H298" s="49" t="s">
        <v>188</v>
      </c>
      <c r="I298" s="48">
        <v>401</v>
      </c>
      <c r="J298" s="47">
        <v>636400900.42999995</v>
      </c>
      <c r="K298" s="48">
        <v>66283266.280000009</v>
      </c>
    </row>
    <row r="299" spans="1:12" s="49" customFormat="1" x14ac:dyDescent="0.25">
      <c r="A299" s="49">
        <v>2020</v>
      </c>
      <c r="B299" s="46">
        <v>43536</v>
      </c>
      <c r="C299" s="46">
        <v>44081</v>
      </c>
      <c r="D299" s="49" t="s">
        <v>615</v>
      </c>
      <c r="E299" s="49" t="s">
        <v>17</v>
      </c>
      <c r="F299" s="49" t="s">
        <v>55</v>
      </c>
      <c r="G299" s="49" t="s">
        <v>616</v>
      </c>
      <c r="H299" s="49" t="s">
        <v>617</v>
      </c>
      <c r="I299" s="48">
        <v>40</v>
      </c>
      <c r="J299" s="47">
        <v>77096681.939999983</v>
      </c>
      <c r="K299" s="48">
        <v>8059715.2400000002</v>
      </c>
    </row>
    <row r="300" spans="1:12" s="49" customFormat="1" x14ac:dyDescent="0.25">
      <c r="A300" s="49">
        <v>2020</v>
      </c>
      <c r="B300" s="46">
        <v>44140</v>
      </c>
      <c r="C300" s="46">
        <v>43788</v>
      </c>
      <c r="D300" s="49" t="s">
        <v>618</v>
      </c>
      <c r="E300" s="49" t="s">
        <v>17</v>
      </c>
      <c r="F300" s="49" t="s">
        <v>162</v>
      </c>
      <c r="G300" s="49" t="s">
        <v>502</v>
      </c>
      <c r="H300" s="49" t="s">
        <v>619</v>
      </c>
      <c r="I300" s="48">
        <v>20</v>
      </c>
      <c r="J300" s="47">
        <v>60990222.86999999</v>
      </c>
      <c r="K300" s="48">
        <v>5120432.37</v>
      </c>
    </row>
    <row r="301" spans="1:12" s="49" customFormat="1" x14ac:dyDescent="0.25">
      <c r="A301" s="49">
        <v>2020</v>
      </c>
      <c r="B301" s="46">
        <v>44123</v>
      </c>
      <c r="C301" s="46">
        <v>44166</v>
      </c>
      <c r="D301" s="49" t="s">
        <v>620</v>
      </c>
      <c r="E301" s="49" t="s">
        <v>22</v>
      </c>
      <c r="F301" s="49" t="s">
        <v>22</v>
      </c>
      <c r="G301" s="49" t="s">
        <v>621</v>
      </c>
      <c r="H301" s="49" t="s">
        <v>622</v>
      </c>
      <c r="I301" s="48">
        <v>608</v>
      </c>
      <c r="J301" s="47">
        <v>1145035049.27</v>
      </c>
      <c r="K301" s="48">
        <v>120191865.92</v>
      </c>
    </row>
    <row r="302" spans="1:12" s="49" customFormat="1" x14ac:dyDescent="0.25">
      <c r="A302" s="49">
        <v>2020</v>
      </c>
      <c r="B302" s="46">
        <v>44019</v>
      </c>
      <c r="C302" s="46">
        <v>44097</v>
      </c>
      <c r="D302" s="49" t="s">
        <v>623</v>
      </c>
      <c r="E302" s="49" t="s">
        <v>17</v>
      </c>
      <c r="F302" s="49" t="s">
        <v>55</v>
      </c>
      <c r="G302" s="49" t="s">
        <v>624</v>
      </c>
      <c r="H302" s="49" t="s">
        <v>619</v>
      </c>
      <c r="I302" s="48">
        <v>460</v>
      </c>
      <c r="J302" s="47">
        <v>1195075454.7060001</v>
      </c>
      <c r="K302" s="48">
        <v>112093238.65000001</v>
      </c>
    </row>
    <row r="303" spans="1:12" s="49" customFormat="1" x14ac:dyDescent="0.25">
      <c r="A303" s="49">
        <v>2020</v>
      </c>
      <c r="B303" s="46">
        <v>44176</v>
      </c>
      <c r="C303" s="46">
        <v>44193</v>
      </c>
      <c r="D303" s="49" t="s">
        <v>625</v>
      </c>
      <c r="E303" s="49" t="s">
        <v>19</v>
      </c>
      <c r="F303" s="49" t="s">
        <v>19</v>
      </c>
      <c r="G303" s="49" t="s">
        <v>626</v>
      </c>
      <c r="H303" s="49" t="s">
        <v>159</v>
      </c>
      <c r="I303" s="48">
        <v>144</v>
      </c>
      <c r="J303" s="47">
        <v>414735422.40000004</v>
      </c>
      <c r="K303" s="48">
        <v>42090285.600000001</v>
      </c>
    </row>
    <row r="304" spans="1:12" s="49" customFormat="1" x14ac:dyDescent="0.25">
      <c r="A304" s="49">
        <v>2020</v>
      </c>
      <c r="B304" s="50"/>
      <c r="C304" s="46">
        <v>43840</v>
      </c>
      <c r="D304" s="49" t="s">
        <v>627</v>
      </c>
      <c r="E304" s="49" t="s">
        <v>17</v>
      </c>
      <c r="F304" s="49" t="s">
        <v>162</v>
      </c>
      <c r="G304" s="49" t="s">
        <v>628</v>
      </c>
      <c r="H304" s="49" t="s">
        <v>177</v>
      </c>
      <c r="I304" s="48">
        <v>272</v>
      </c>
      <c r="J304" s="47">
        <v>514969567.52000004</v>
      </c>
      <c r="K304" s="48">
        <v>51841155.020000011</v>
      </c>
      <c r="L304" s="49" t="s">
        <v>88</v>
      </c>
    </row>
    <row r="305" spans="1:12" s="49" customFormat="1" x14ac:dyDescent="0.25">
      <c r="A305" s="49">
        <v>2020</v>
      </c>
      <c r="B305" s="46">
        <v>43900</v>
      </c>
      <c r="C305" s="46">
        <v>43604</v>
      </c>
      <c r="D305" s="49" t="s">
        <v>629</v>
      </c>
      <c r="E305" s="49" t="s">
        <v>17</v>
      </c>
      <c r="F305" s="49" t="s">
        <v>71</v>
      </c>
      <c r="G305" s="49" t="s">
        <v>34</v>
      </c>
      <c r="H305" s="49" t="s">
        <v>630</v>
      </c>
      <c r="I305" s="48">
        <v>191</v>
      </c>
      <c r="J305" s="47">
        <v>323433801.12</v>
      </c>
      <c r="K305" s="48">
        <v>28031103.84</v>
      </c>
      <c r="L305" s="49" t="s">
        <v>88</v>
      </c>
    </row>
    <row r="306" spans="1:12" s="49" customFormat="1" x14ac:dyDescent="0.25">
      <c r="A306" s="49">
        <v>2020</v>
      </c>
      <c r="B306" s="46">
        <v>44134</v>
      </c>
      <c r="C306" s="46">
        <v>44145</v>
      </c>
      <c r="D306" s="49" t="s">
        <v>631</v>
      </c>
      <c r="E306" s="49" t="s">
        <v>16</v>
      </c>
      <c r="F306" s="49" t="s">
        <v>157</v>
      </c>
      <c r="G306" s="49" t="s">
        <v>632</v>
      </c>
      <c r="H306" s="49" t="s">
        <v>622</v>
      </c>
      <c r="I306" s="48">
        <v>120</v>
      </c>
      <c r="J306" s="47">
        <v>232292957.52000001</v>
      </c>
      <c r="K306" s="48">
        <v>26703501.600000001</v>
      </c>
    </row>
    <row r="307" spans="1:12" s="49" customFormat="1" x14ac:dyDescent="0.25">
      <c r="A307" s="49">
        <v>2020</v>
      </c>
      <c r="B307" s="46">
        <v>44061</v>
      </c>
      <c r="C307" s="46">
        <v>44105</v>
      </c>
      <c r="D307" s="49" t="s">
        <v>633</v>
      </c>
      <c r="E307" s="49" t="s">
        <v>10</v>
      </c>
      <c r="F307" s="49" t="s">
        <v>10</v>
      </c>
      <c r="G307" s="49" t="s">
        <v>40</v>
      </c>
      <c r="H307" s="49" t="s">
        <v>412</v>
      </c>
      <c r="I307" s="48">
        <v>472</v>
      </c>
      <c r="J307" s="47">
        <v>1027628852.42</v>
      </c>
      <c r="K307" s="48">
        <v>83753349.439999998</v>
      </c>
    </row>
    <row r="308" spans="1:12" s="49" customFormat="1" x14ac:dyDescent="0.25">
      <c r="A308" s="49">
        <v>2020</v>
      </c>
      <c r="B308" s="46">
        <v>43788</v>
      </c>
      <c r="C308" s="46">
        <v>43874</v>
      </c>
      <c r="D308" s="49" t="s">
        <v>634</v>
      </c>
      <c r="E308" s="49" t="s">
        <v>17</v>
      </c>
      <c r="F308" s="49" t="s">
        <v>67</v>
      </c>
      <c r="G308" s="49" t="s">
        <v>635</v>
      </c>
      <c r="H308" s="49" t="s">
        <v>188</v>
      </c>
      <c r="I308" s="48">
        <v>88</v>
      </c>
      <c r="J308" s="47">
        <v>200427545.90000001</v>
      </c>
      <c r="K308" s="48">
        <v>18824601.199999999</v>
      </c>
    </row>
    <row r="309" spans="1:12" s="49" customFormat="1" x14ac:dyDescent="0.25">
      <c r="A309" s="49">
        <v>2020</v>
      </c>
      <c r="B309" s="50" t="s">
        <v>636</v>
      </c>
      <c r="C309" s="46">
        <v>44166</v>
      </c>
      <c r="D309" s="49" t="s">
        <v>637</v>
      </c>
      <c r="E309" s="49" t="s">
        <v>17</v>
      </c>
      <c r="F309" s="49" t="s">
        <v>55</v>
      </c>
      <c r="G309" s="49" t="s">
        <v>638</v>
      </c>
      <c r="H309" s="49" t="s">
        <v>639</v>
      </c>
      <c r="I309" s="48">
        <v>144</v>
      </c>
      <c r="J309" s="47">
        <v>319852412.15000004</v>
      </c>
      <c r="K309" s="48">
        <v>32934575.52</v>
      </c>
    </row>
    <row r="310" spans="1:12" s="49" customFormat="1" x14ac:dyDescent="0.25">
      <c r="A310" s="49">
        <v>2020</v>
      </c>
      <c r="B310" s="46">
        <v>44061</v>
      </c>
      <c r="C310" s="46">
        <v>44154</v>
      </c>
      <c r="D310" s="49" t="s">
        <v>640</v>
      </c>
      <c r="E310" s="49" t="s">
        <v>17</v>
      </c>
      <c r="F310" s="49" t="s">
        <v>55</v>
      </c>
      <c r="G310" s="49" t="s">
        <v>641</v>
      </c>
      <c r="H310" s="49" t="s">
        <v>619</v>
      </c>
      <c r="I310" s="48">
        <v>416</v>
      </c>
      <c r="J310" s="47">
        <v>1229205058.28</v>
      </c>
      <c r="K310" s="48">
        <v>82637646.349999994</v>
      </c>
    </row>
    <row r="311" spans="1:12" s="49" customFormat="1" x14ac:dyDescent="0.25">
      <c r="A311" s="49">
        <v>2020</v>
      </c>
      <c r="B311" s="46">
        <v>44061</v>
      </c>
      <c r="C311" s="46">
        <v>44061</v>
      </c>
      <c r="D311" s="49" t="s">
        <v>642</v>
      </c>
      <c r="E311" s="49" t="s">
        <v>17</v>
      </c>
      <c r="F311" s="49" t="s">
        <v>55</v>
      </c>
      <c r="G311" s="49" t="s">
        <v>643</v>
      </c>
      <c r="H311" s="49" t="s">
        <v>644</v>
      </c>
      <c r="I311" s="49">
        <v>36</v>
      </c>
      <c r="J311" s="47">
        <v>64933231.200000003</v>
      </c>
      <c r="K311" s="48">
        <v>8275845</v>
      </c>
    </row>
    <row r="312" spans="1:12" s="49" customFormat="1" x14ac:dyDescent="0.25">
      <c r="A312" s="49">
        <v>2020</v>
      </c>
      <c r="B312" s="46">
        <v>43986</v>
      </c>
      <c r="C312" s="46">
        <v>44056</v>
      </c>
      <c r="D312" s="49" t="s">
        <v>645</v>
      </c>
      <c r="E312" s="49" t="s">
        <v>17</v>
      </c>
      <c r="F312" s="49" t="s">
        <v>71</v>
      </c>
      <c r="G312" s="49" t="s">
        <v>646</v>
      </c>
      <c r="H312" s="49" t="s">
        <v>619</v>
      </c>
      <c r="I312" s="48">
        <v>40</v>
      </c>
      <c r="J312" s="47">
        <v>95501248.410000011</v>
      </c>
      <c r="K312" s="48">
        <v>10333755.32</v>
      </c>
    </row>
    <row r="313" spans="1:12" s="49" customFormat="1" x14ac:dyDescent="0.25">
      <c r="A313" s="49">
        <v>2020</v>
      </c>
      <c r="B313" s="46">
        <v>43812</v>
      </c>
      <c r="C313" s="46">
        <v>43881</v>
      </c>
      <c r="D313" s="49" t="s">
        <v>647</v>
      </c>
      <c r="E313" s="49" t="s">
        <v>17</v>
      </c>
      <c r="F313" s="49" t="s">
        <v>71</v>
      </c>
      <c r="G313" s="49" t="s">
        <v>648</v>
      </c>
      <c r="H313" s="49" t="s">
        <v>159</v>
      </c>
      <c r="I313" s="48">
        <v>32</v>
      </c>
      <c r="J313" s="47">
        <v>73742671</v>
      </c>
      <c r="K313" s="48">
        <v>7396660</v>
      </c>
      <c r="L313" s="49" t="s">
        <v>88</v>
      </c>
    </row>
    <row r="314" spans="1:12" s="49" customFormat="1" x14ac:dyDescent="0.25">
      <c r="A314" s="49">
        <v>2020</v>
      </c>
      <c r="B314" s="46">
        <v>43871</v>
      </c>
      <c r="C314" s="46">
        <v>43998</v>
      </c>
      <c r="D314" s="49" t="s">
        <v>649</v>
      </c>
      <c r="E314" s="49" t="s">
        <v>17</v>
      </c>
      <c r="F314" s="49" t="s">
        <v>71</v>
      </c>
      <c r="G314" s="49" t="s">
        <v>650</v>
      </c>
      <c r="H314" s="49" t="s">
        <v>644</v>
      </c>
      <c r="I314" s="48">
        <v>32</v>
      </c>
      <c r="J314" s="47">
        <v>71427527.090000004</v>
      </c>
      <c r="K314" s="48">
        <v>7362807.1600000001</v>
      </c>
    </row>
    <row r="315" spans="1:12" s="49" customFormat="1" x14ac:dyDescent="0.25">
      <c r="A315" s="49">
        <v>2020</v>
      </c>
      <c r="B315" s="46">
        <v>44061</v>
      </c>
      <c r="C315" s="46">
        <v>44063</v>
      </c>
      <c r="D315" s="49" t="s">
        <v>651</v>
      </c>
      <c r="E315" s="49" t="s">
        <v>17</v>
      </c>
      <c r="F315" s="49" t="s">
        <v>67</v>
      </c>
      <c r="G315" s="49" t="s">
        <v>652</v>
      </c>
      <c r="H315" s="49" t="s">
        <v>619</v>
      </c>
      <c r="I315" s="48">
        <v>64</v>
      </c>
      <c r="J315" s="47">
        <v>165764692</v>
      </c>
      <c r="K315" s="48">
        <v>16342774.4</v>
      </c>
    </row>
    <row r="316" spans="1:12" s="49" customFormat="1" x14ac:dyDescent="0.25">
      <c r="A316" s="49">
        <v>2020</v>
      </c>
      <c r="B316" s="46">
        <v>43878</v>
      </c>
      <c r="C316" s="46">
        <v>44081</v>
      </c>
      <c r="D316" s="49" t="s">
        <v>653</v>
      </c>
      <c r="E316" s="49" t="s">
        <v>23</v>
      </c>
      <c r="F316" s="49" t="s">
        <v>23</v>
      </c>
      <c r="G316" s="49" t="s">
        <v>654</v>
      </c>
      <c r="H316" s="49" t="s">
        <v>630</v>
      </c>
      <c r="I316" s="48">
        <v>232</v>
      </c>
      <c r="J316" s="47">
        <v>615662236.85000002</v>
      </c>
      <c r="K316" s="48">
        <v>66719267.32</v>
      </c>
      <c r="L316" s="49" t="s">
        <v>88</v>
      </c>
    </row>
    <row r="317" spans="1:12" s="49" customFormat="1" x14ac:dyDescent="0.25">
      <c r="A317" s="49">
        <v>2020</v>
      </c>
      <c r="B317" s="46">
        <v>43753</v>
      </c>
      <c r="C317" s="46">
        <v>43878</v>
      </c>
      <c r="D317" s="49" t="s">
        <v>655</v>
      </c>
      <c r="E317" s="49" t="s">
        <v>21</v>
      </c>
      <c r="F317" s="49" t="s">
        <v>21</v>
      </c>
      <c r="G317" s="49" t="s">
        <v>656</v>
      </c>
      <c r="H317" s="49" t="s">
        <v>188</v>
      </c>
      <c r="I317" s="48">
        <v>48</v>
      </c>
      <c r="J317" s="47">
        <v>111244171.2</v>
      </c>
      <c r="K317" s="48">
        <v>11111479.68</v>
      </c>
    </row>
    <row r="318" spans="1:12" s="49" customFormat="1" x14ac:dyDescent="0.25">
      <c r="A318" s="49">
        <v>2020</v>
      </c>
      <c r="B318" s="46">
        <v>44063</v>
      </c>
      <c r="C318" s="46">
        <v>44071</v>
      </c>
      <c r="D318" s="49" t="s">
        <v>657</v>
      </c>
      <c r="E318" s="49" t="s">
        <v>17</v>
      </c>
      <c r="F318" s="49" t="s">
        <v>67</v>
      </c>
      <c r="G318" s="49" t="s">
        <v>658</v>
      </c>
      <c r="H318" s="49" t="s">
        <v>159</v>
      </c>
      <c r="I318" s="49">
        <v>592</v>
      </c>
      <c r="J318" s="47">
        <v>1131395463.0700002</v>
      </c>
      <c r="K318" s="48">
        <v>109728075.28</v>
      </c>
    </row>
    <row r="319" spans="1:12" s="49" customFormat="1" x14ac:dyDescent="0.25">
      <c r="A319" s="49">
        <v>2020</v>
      </c>
      <c r="B319" s="46">
        <v>44027</v>
      </c>
      <c r="C319" s="46">
        <v>43985</v>
      </c>
      <c r="D319" s="49" t="s">
        <v>659</v>
      </c>
      <c r="E319" s="49" t="s">
        <v>18</v>
      </c>
      <c r="F319" s="49" t="s">
        <v>147</v>
      </c>
      <c r="G319" s="49" t="s">
        <v>660</v>
      </c>
      <c r="H319" s="49" t="s">
        <v>617</v>
      </c>
      <c r="I319" s="48">
        <v>384</v>
      </c>
      <c r="J319" s="47">
        <v>367458217.65999997</v>
      </c>
      <c r="K319" s="48">
        <v>38728607.759999998</v>
      </c>
    </row>
    <row r="320" spans="1:12" s="49" customFormat="1" x14ac:dyDescent="0.25">
      <c r="A320" s="49">
        <v>2020</v>
      </c>
      <c r="B320" s="46">
        <v>43717</v>
      </c>
      <c r="C320" s="46">
        <v>43853</v>
      </c>
      <c r="D320" s="49" t="s">
        <v>661</v>
      </c>
      <c r="E320" s="49" t="s">
        <v>17</v>
      </c>
      <c r="F320" s="49" t="s">
        <v>71</v>
      </c>
      <c r="G320" s="49" t="s">
        <v>662</v>
      </c>
      <c r="H320" s="49" t="s">
        <v>249</v>
      </c>
      <c r="I320" s="48">
        <v>648</v>
      </c>
      <c r="J320" s="47">
        <v>1049528926.0200002</v>
      </c>
      <c r="K320" s="48">
        <v>113143414.47999999</v>
      </c>
    </row>
    <row r="321" spans="1:12" s="49" customFormat="1" x14ac:dyDescent="0.25">
      <c r="A321" s="49">
        <v>2020</v>
      </c>
      <c r="B321" s="46">
        <v>44060</v>
      </c>
      <c r="C321" s="46">
        <v>44109</v>
      </c>
      <c r="D321" s="49" t="s">
        <v>663</v>
      </c>
      <c r="E321" s="49" t="s">
        <v>17</v>
      </c>
      <c r="F321" s="49" t="s">
        <v>162</v>
      </c>
      <c r="G321" s="49" t="s">
        <v>664</v>
      </c>
      <c r="H321" s="49" t="s">
        <v>619</v>
      </c>
      <c r="I321" s="48">
        <v>40</v>
      </c>
      <c r="J321" s="47">
        <v>95456752.530000001</v>
      </c>
      <c r="K321" s="48">
        <v>8403066.2400000002</v>
      </c>
    </row>
    <row r="322" spans="1:12" s="49" customFormat="1" x14ac:dyDescent="0.25">
      <c r="A322" s="49">
        <v>2020</v>
      </c>
      <c r="B322" s="46">
        <v>43886</v>
      </c>
      <c r="C322" s="46">
        <v>43999</v>
      </c>
      <c r="D322" s="49" t="s">
        <v>665</v>
      </c>
      <c r="E322" s="49" t="s">
        <v>17</v>
      </c>
      <c r="F322" s="49" t="s">
        <v>55</v>
      </c>
      <c r="G322" s="49" t="s">
        <v>666</v>
      </c>
      <c r="H322" s="49" t="s">
        <v>619</v>
      </c>
      <c r="I322" s="48">
        <v>16</v>
      </c>
      <c r="J322" s="47">
        <v>33798017.259999998</v>
      </c>
      <c r="K322" s="48">
        <v>3920761.44</v>
      </c>
    </row>
    <row r="323" spans="1:12" s="49" customFormat="1" x14ac:dyDescent="0.25">
      <c r="A323" s="49">
        <v>2020</v>
      </c>
      <c r="B323" s="46">
        <v>44036</v>
      </c>
      <c r="C323" s="46">
        <v>44084</v>
      </c>
      <c r="D323" s="49" t="s">
        <v>667</v>
      </c>
      <c r="E323" s="49" t="s">
        <v>22</v>
      </c>
      <c r="F323" s="49" t="s">
        <v>22</v>
      </c>
      <c r="G323" s="49" t="s">
        <v>668</v>
      </c>
      <c r="H323" s="49" t="s">
        <v>619</v>
      </c>
      <c r="I323" s="48">
        <v>108</v>
      </c>
      <c r="J323" s="47">
        <v>200990186.63999996</v>
      </c>
      <c r="K323" s="48">
        <v>22720963.32</v>
      </c>
    </row>
    <row r="324" spans="1:12" s="49" customFormat="1" x14ac:dyDescent="0.25">
      <c r="A324" s="49">
        <v>2020</v>
      </c>
      <c r="B324" s="46">
        <v>44113</v>
      </c>
      <c r="C324" s="46">
        <v>44117</v>
      </c>
      <c r="D324" s="49" t="s">
        <v>669</v>
      </c>
      <c r="E324" s="49" t="s">
        <v>25</v>
      </c>
      <c r="F324" s="49" t="s">
        <v>387</v>
      </c>
      <c r="G324" s="49" t="s">
        <v>289</v>
      </c>
      <c r="H324" s="49" t="s">
        <v>644</v>
      </c>
      <c r="I324" s="48"/>
      <c r="J324" s="47">
        <v>1505065763.77</v>
      </c>
      <c r="K324" s="48"/>
      <c r="L324" s="49" t="s">
        <v>88</v>
      </c>
    </row>
    <row r="325" spans="1:12" s="49" customFormat="1" x14ac:dyDescent="0.25">
      <c r="A325" s="49">
        <v>2020</v>
      </c>
      <c r="B325" s="46">
        <v>44029</v>
      </c>
      <c r="C325" s="46">
        <v>44097</v>
      </c>
      <c r="D325" s="49" t="s">
        <v>670</v>
      </c>
      <c r="E325" s="49" t="s">
        <v>10</v>
      </c>
      <c r="F325" s="49" t="s">
        <v>10</v>
      </c>
      <c r="G325" s="49" t="s">
        <v>671</v>
      </c>
      <c r="H325" s="49" t="s">
        <v>619</v>
      </c>
      <c r="I325" s="48">
        <v>8</v>
      </c>
      <c r="J325" s="47">
        <v>19598141.66</v>
      </c>
      <c r="K325" s="48">
        <v>921040.24</v>
      </c>
    </row>
    <row r="326" spans="1:12" s="49" customFormat="1" x14ac:dyDescent="0.25">
      <c r="A326" s="49">
        <v>2020</v>
      </c>
      <c r="B326" s="46">
        <v>43809</v>
      </c>
      <c r="C326" s="46">
        <v>43864</v>
      </c>
      <c r="D326" s="49" t="s">
        <v>672</v>
      </c>
      <c r="E326" s="49" t="s">
        <v>30</v>
      </c>
      <c r="F326" s="49" t="s">
        <v>439</v>
      </c>
      <c r="G326" s="49" t="s">
        <v>673</v>
      </c>
      <c r="H326" s="49" t="s">
        <v>177</v>
      </c>
      <c r="I326" s="48">
        <v>150</v>
      </c>
      <c r="J326" s="47">
        <v>304662437.00999999</v>
      </c>
      <c r="K326" s="48">
        <v>32061815.699999996</v>
      </c>
      <c r="L326" s="49" t="s">
        <v>88</v>
      </c>
    </row>
    <row r="327" spans="1:12" s="49" customFormat="1" x14ac:dyDescent="0.25">
      <c r="A327" s="49">
        <v>2020</v>
      </c>
      <c r="B327" s="46">
        <v>44110</v>
      </c>
      <c r="C327" s="46">
        <v>44113</v>
      </c>
      <c r="D327" s="49" t="s">
        <v>674</v>
      </c>
      <c r="E327" s="49" t="s">
        <v>22</v>
      </c>
      <c r="F327" s="49" t="s">
        <v>22</v>
      </c>
      <c r="G327" s="49" t="s">
        <v>675</v>
      </c>
      <c r="H327" s="49" t="s">
        <v>617</v>
      </c>
      <c r="I327" s="48">
        <v>36</v>
      </c>
      <c r="J327" s="47">
        <v>75536810.680000007</v>
      </c>
      <c r="K327" s="48">
        <v>5581049.1900000004</v>
      </c>
    </row>
    <row r="328" spans="1:12" s="49" customFormat="1" x14ac:dyDescent="0.25">
      <c r="A328" s="49">
        <v>2020</v>
      </c>
      <c r="B328" s="46">
        <v>43948</v>
      </c>
      <c r="C328" s="46">
        <v>44053</v>
      </c>
      <c r="D328" s="49" t="s">
        <v>676</v>
      </c>
      <c r="E328" s="49" t="s">
        <v>22</v>
      </c>
      <c r="F328" s="49" t="s">
        <v>22</v>
      </c>
      <c r="G328" s="49" t="s">
        <v>677</v>
      </c>
      <c r="H328" s="49" t="s">
        <v>617</v>
      </c>
      <c r="I328" s="48">
        <v>48</v>
      </c>
      <c r="J328" s="47">
        <v>111660970.2</v>
      </c>
      <c r="K328" s="48">
        <v>11929258.74</v>
      </c>
    </row>
    <row r="329" spans="1:12" s="49" customFormat="1" x14ac:dyDescent="0.25">
      <c r="A329" s="49">
        <v>2020</v>
      </c>
      <c r="B329" s="46">
        <v>44013</v>
      </c>
      <c r="C329" s="46">
        <v>44091</v>
      </c>
      <c r="D329" s="49" t="s">
        <v>678</v>
      </c>
      <c r="E329" s="49" t="s">
        <v>17</v>
      </c>
      <c r="F329" s="49" t="s">
        <v>55</v>
      </c>
      <c r="G329" s="49" t="s">
        <v>679</v>
      </c>
      <c r="H329" s="49" t="s">
        <v>188</v>
      </c>
      <c r="I329" s="48">
        <v>32</v>
      </c>
      <c r="J329" s="47">
        <v>78675491.920000002</v>
      </c>
      <c r="K329" s="48">
        <v>7971241.9633599967</v>
      </c>
      <c r="L329" s="49" t="s">
        <v>88</v>
      </c>
    </row>
    <row r="330" spans="1:12" s="49" customFormat="1" x14ac:dyDescent="0.25">
      <c r="A330" s="49">
        <v>2020</v>
      </c>
      <c r="B330" s="46">
        <v>44013</v>
      </c>
      <c r="C330" s="46">
        <v>44095</v>
      </c>
      <c r="D330" s="49" t="s">
        <v>680</v>
      </c>
      <c r="E330" s="49" t="s">
        <v>17</v>
      </c>
      <c r="F330" s="49" t="s">
        <v>55</v>
      </c>
      <c r="G330" s="49" t="s">
        <v>679</v>
      </c>
      <c r="H330" s="49" t="s">
        <v>619</v>
      </c>
      <c r="I330" s="48">
        <v>16</v>
      </c>
      <c r="J330" s="47">
        <v>40199466.82</v>
      </c>
      <c r="K330" s="48">
        <v>4028328.48</v>
      </c>
      <c r="L330" s="49" t="s">
        <v>88</v>
      </c>
    </row>
    <row r="331" spans="1:12" s="49" customFormat="1" x14ac:dyDescent="0.25">
      <c r="A331" s="49">
        <v>2020</v>
      </c>
      <c r="B331" s="46">
        <v>44013</v>
      </c>
      <c r="C331" s="46">
        <v>44095</v>
      </c>
      <c r="D331" s="49" t="s">
        <v>681</v>
      </c>
      <c r="E331" s="49" t="s">
        <v>17</v>
      </c>
      <c r="F331" s="49" t="s">
        <v>55</v>
      </c>
      <c r="G331" s="49" t="s">
        <v>679</v>
      </c>
      <c r="H331" s="49" t="s">
        <v>619</v>
      </c>
      <c r="I331" s="48">
        <v>24</v>
      </c>
      <c r="J331" s="47">
        <v>59525514.649999991</v>
      </c>
      <c r="K331" s="48">
        <v>6082709.36032</v>
      </c>
      <c r="L331" s="49" t="s">
        <v>88</v>
      </c>
    </row>
    <row r="332" spans="1:12" s="49" customFormat="1" x14ac:dyDescent="0.25">
      <c r="A332" s="49">
        <v>2020</v>
      </c>
      <c r="B332" s="46">
        <v>44113</v>
      </c>
      <c r="C332" s="46">
        <v>44120</v>
      </c>
      <c r="D332" s="49" t="s">
        <v>682</v>
      </c>
      <c r="E332" s="49" t="s">
        <v>17</v>
      </c>
      <c r="F332" s="49" t="s">
        <v>71</v>
      </c>
      <c r="G332" s="49" t="s">
        <v>34</v>
      </c>
      <c r="H332" s="49" t="s">
        <v>630</v>
      </c>
      <c r="I332" s="48">
        <v>216</v>
      </c>
      <c r="J332" s="47">
        <v>380742970.59999996</v>
      </c>
      <c r="K332" s="48">
        <v>39079359.18</v>
      </c>
      <c r="L332" t="s">
        <v>1356</v>
      </c>
    </row>
    <row r="333" spans="1:12" s="49" customFormat="1" x14ac:dyDescent="0.25">
      <c r="A333" s="49">
        <v>2020</v>
      </c>
      <c r="B333" s="46">
        <v>44061</v>
      </c>
      <c r="C333" s="46">
        <v>44119</v>
      </c>
      <c r="D333" s="49" t="s">
        <v>683</v>
      </c>
      <c r="E333" s="49" t="s">
        <v>17</v>
      </c>
      <c r="F333" s="49" t="s">
        <v>67</v>
      </c>
      <c r="G333" s="49" t="s">
        <v>652</v>
      </c>
      <c r="H333" s="49" t="s">
        <v>619</v>
      </c>
      <c r="I333" s="48">
        <v>36</v>
      </c>
      <c r="J333" s="47">
        <v>56891186.890000001</v>
      </c>
      <c r="K333" s="48">
        <v>5793679.4400000004</v>
      </c>
    </row>
    <row r="334" spans="1:12" s="49" customFormat="1" x14ac:dyDescent="0.25">
      <c r="A334" s="49">
        <v>2020</v>
      </c>
      <c r="B334" s="46">
        <v>44061</v>
      </c>
      <c r="C334" s="46">
        <v>44125</v>
      </c>
      <c r="D334" s="49" t="s">
        <v>684</v>
      </c>
      <c r="E334" s="49" t="s">
        <v>19</v>
      </c>
      <c r="F334" s="49" t="s">
        <v>506</v>
      </c>
      <c r="G334" s="49" t="s">
        <v>685</v>
      </c>
      <c r="H334" s="49" t="s">
        <v>619</v>
      </c>
      <c r="I334" s="48">
        <v>172</v>
      </c>
      <c r="J334" s="47">
        <v>451721348.96000004</v>
      </c>
      <c r="K334" s="48">
        <v>49707208.390000001</v>
      </c>
    </row>
    <row r="335" spans="1:12" s="49" customFormat="1" x14ac:dyDescent="0.25">
      <c r="A335" s="49">
        <v>2020</v>
      </c>
      <c r="B335" s="46">
        <v>44154</v>
      </c>
      <c r="C335" s="46">
        <v>44166</v>
      </c>
      <c r="D335" s="49" t="s">
        <v>686</v>
      </c>
      <c r="E335" s="49" t="s">
        <v>18</v>
      </c>
      <c r="F335" s="49" t="s">
        <v>446</v>
      </c>
      <c r="G335" s="49" t="s">
        <v>687</v>
      </c>
      <c r="H335" s="49" t="s">
        <v>619</v>
      </c>
      <c r="I335" s="48">
        <v>56</v>
      </c>
      <c r="J335" s="47">
        <v>131074295.04000001</v>
      </c>
      <c r="K335" s="48">
        <v>15038352.16</v>
      </c>
    </row>
    <row r="336" spans="1:12" s="49" customFormat="1" x14ac:dyDescent="0.25">
      <c r="A336" s="49">
        <v>2020</v>
      </c>
      <c r="B336" s="46">
        <v>44154</v>
      </c>
      <c r="C336" s="46">
        <v>43840</v>
      </c>
      <c r="D336" s="49" t="s">
        <v>688</v>
      </c>
      <c r="E336" s="49" t="s">
        <v>22</v>
      </c>
      <c r="F336" s="49" t="s">
        <v>22</v>
      </c>
      <c r="G336" s="49" t="s">
        <v>689</v>
      </c>
      <c r="H336" s="49" t="s">
        <v>619</v>
      </c>
      <c r="I336" s="48">
        <v>179</v>
      </c>
      <c r="J336" s="47">
        <v>382622212.5</v>
      </c>
      <c r="K336" s="48">
        <v>38845593.670000002</v>
      </c>
    </row>
    <row r="337" spans="1:12" s="49" customFormat="1" x14ac:dyDescent="0.25">
      <c r="A337" s="49">
        <v>2020</v>
      </c>
      <c r="B337" s="46">
        <v>44061</v>
      </c>
      <c r="C337" s="46">
        <v>44091</v>
      </c>
      <c r="D337" s="49" t="s">
        <v>690</v>
      </c>
      <c r="E337" s="49" t="s">
        <v>17</v>
      </c>
      <c r="F337" s="49" t="s">
        <v>162</v>
      </c>
      <c r="G337" s="49" t="s">
        <v>691</v>
      </c>
      <c r="H337" s="49" t="s">
        <v>159</v>
      </c>
      <c r="I337" s="48">
        <v>20</v>
      </c>
      <c r="J337" s="47">
        <v>50325130.200000003</v>
      </c>
      <c r="K337" s="48">
        <v>4663989.08</v>
      </c>
    </row>
    <row r="338" spans="1:12" s="49" customFormat="1" x14ac:dyDescent="0.25">
      <c r="A338" s="49">
        <v>2020</v>
      </c>
      <c r="B338" s="46">
        <v>44061</v>
      </c>
      <c r="C338" s="46">
        <v>44097</v>
      </c>
      <c r="D338" s="49" t="s">
        <v>692</v>
      </c>
      <c r="E338" s="49" t="s">
        <v>17</v>
      </c>
      <c r="F338" s="49" t="s">
        <v>162</v>
      </c>
      <c r="G338" s="49" t="s">
        <v>202</v>
      </c>
      <c r="H338" s="49" t="s">
        <v>159</v>
      </c>
      <c r="I338" s="48">
        <v>480</v>
      </c>
      <c r="J338" s="47">
        <v>795387343.70000005</v>
      </c>
      <c r="K338" s="48">
        <v>81962006</v>
      </c>
    </row>
    <row r="339" spans="1:12" s="49" customFormat="1" x14ac:dyDescent="0.25">
      <c r="A339" s="49">
        <v>2020</v>
      </c>
      <c r="B339" s="46">
        <v>44075</v>
      </c>
      <c r="C339" s="46">
        <v>44110</v>
      </c>
      <c r="D339" s="49" t="s">
        <v>693</v>
      </c>
      <c r="E339" s="49" t="s">
        <v>19</v>
      </c>
      <c r="F339" s="49" t="s">
        <v>694</v>
      </c>
      <c r="G339" s="49" t="s">
        <v>428</v>
      </c>
      <c r="H339" s="49" t="s">
        <v>644</v>
      </c>
      <c r="I339" s="48">
        <v>224</v>
      </c>
      <c r="J339" s="47">
        <v>539599820.82000005</v>
      </c>
      <c r="K339" s="48">
        <v>53774780.799999997</v>
      </c>
      <c r="L339" s="49" t="s">
        <v>88</v>
      </c>
    </row>
    <row r="340" spans="1:12" s="49" customFormat="1" x14ac:dyDescent="0.25">
      <c r="A340" s="49">
        <v>2020</v>
      </c>
      <c r="B340" s="46">
        <v>43976</v>
      </c>
      <c r="C340" s="46">
        <v>43969</v>
      </c>
      <c r="D340" s="49" t="s">
        <v>695</v>
      </c>
      <c r="E340" s="49" t="s">
        <v>17</v>
      </c>
      <c r="F340" s="49" t="s">
        <v>162</v>
      </c>
      <c r="G340" s="49" t="s">
        <v>696</v>
      </c>
      <c r="H340" s="49" t="s">
        <v>159</v>
      </c>
      <c r="I340" s="48">
        <v>1264</v>
      </c>
      <c r="J340" s="47">
        <v>2162187738.1599998</v>
      </c>
      <c r="K340" s="48">
        <v>226311148.31999999</v>
      </c>
    </row>
    <row r="341" spans="1:12" s="49" customFormat="1" x14ac:dyDescent="0.25">
      <c r="A341" s="49">
        <v>2020</v>
      </c>
      <c r="B341" s="46">
        <v>44166</v>
      </c>
      <c r="C341" s="46">
        <v>44193</v>
      </c>
      <c r="D341" s="49" t="s">
        <v>398</v>
      </c>
      <c r="E341" s="49" t="s">
        <v>11</v>
      </c>
      <c r="F341" s="49" t="s">
        <v>697</v>
      </c>
      <c r="G341" s="49" t="s">
        <v>400</v>
      </c>
      <c r="H341" s="49" t="s">
        <v>159</v>
      </c>
      <c r="I341" s="48">
        <v>51</v>
      </c>
      <c r="J341" s="47">
        <v>111508849.53</v>
      </c>
      <c r="K341" s="48">
        <v>10921696.92</v>
      </c>
    </row>
    <row r="342" spans="1:12" s="49" customFormat="1" x14ac:dyDescent="0.25">
      <c r="A342" s="49">
        <v>2020</v>
      </c>
      <c r="B342" s="46">
        <v>43987</v>
      </c>
      <c r="C342" s="46">
        <v>44067</v>
      </c>
      <c r="D342" s="49" t="s">
        <v>698</v>
      </c>
      <c r="E342" s="49" t="s">
        <v>17</v>
      </c>
      <c r="F342" s="49" t="s">
        <v>162</v>
      </c>
      <c r="G342" s="49" t="s">
        <v>699</v>
      </c>
      <c r="H342" s="49" t="s">
        <v>644</v>
      </c>
      <c r="I342" s="48">
        <v>112</v>
      </c>
      <c r="J342" s="47">
        <v>285025836.33999997</v>
      </c>
      <c r="K342" s="48">
        <v>27060510.4168</v>
      </c>
    </row>
    <row r="343" spans="1:12" s="49" customFormat="1" x14ac:dyDescent="0.25">
      <c r="A343" s="49">
        <v>2020</v>
      </c>
      <c r="B343" s="46">
        <v>44082</v>
      </c>
      <c r="C343" s="46">
        <v>44110</v>
      </c>
      <c r="D343" s="49" t="s">
        <v>700</v>
      </c>
      <c r="E343" s="49" t="s">
        <v>17</v>
      </c>
      <c r="F343" s="49" t="s">
        <v>162</v>
      </c>
      <c r="G343" s="49" t="s">
        <v>699</v>
      </c>
      <c r="H343" s="49" t="s">
        <v>644</v>
      </c>
      <c r="I343" s="48">
        <v>224</v>
      </c>
      <c r="J343" s="47">
        <v>502502216.36000001</v>
      </c>
      <c r="K343" s="48">
        <v>71012321</v>
      </c>
    </row>
    <row r="344" spans="1:12" s="49" customFormat="1" x14ac:dyDescent="0.25">
      <c r="A344" s="49">
        <v>2020</v>
      </c>
      <c r="B344" s="46">
        <v>44074</v>
      </c>
      <c r="C344" s="46">
        <v>44105</v>
      </c>
      <c r="D344" s="49" t="s">
        <v>701</v>
      </c>
      <c r="E344" s="49" t="s">
        <v>17</v>
      </c>
      <c r="F344" s="49" t="s">
        <v>162</v>
      </c>
      <c r="G344" s="49" t="s">
        <v>699</v>
      </c>
      <c r="H344" s="49" t="s">
        <v>644</v>
      </c>
      <c r="I344" s="48">
        <v>160</v>
      </c>
      <c r="J344" s="47"/>
      <c r="K344" s="48">
        <v>40359042</v>
      </c>
    </row>
    <row r="345" spans="1:12" s="49" customFormat="1" x14ac:dyDescent="0.25">
      <c r="A345" s="49">
        <v>2020</v>
      </c>
      <c r="B345" s="46">
        <v>44096</v>
      </c>
      <c r="C345" s="46">
        <v>44117</v>
      </c>
      <c r="D345" s="49" t="s">
        <v>702</v>
      </c>
      <c r="E345" s="49" t="s">
        <v>17</v>
      </c>
      <c r="F345" s="49" t="s">
        <v>162</v>
      </c>
      <c r="G345" s="49" t="s">
        <v>699</v>
      </c>
      <c r="H345" s="49" t="s">
        <v>644</v>
      </c>
      <c r="I345" s="48">
        <v>224</v>
      </c>
      <c r="J345" s="47">
        <v>510220847.18000001</v>
      </c>
      <c r="K345" s="48">
        <v>50523344.200000003</v>
      </c>
    </row>
    <row r="346" spans="1:12" s="49" customFormat="1" x14ac:dyDescent="0.25">
      <c r="A346" s="49">
        <v>2020</v>
      </c>
      <c r="B346" s="46">
        <v>44074</v>
      </c>
      <c r="C346" s="46">
        <v>44102</v>
      </c>
      <c r="D346" s="49" t="s">
        <v>703</v>
      </c>
      <c r="E346" s="49" t="s">
        <v>17</v>
      </c>
      <c r="F346" s="49" t="s">
        <v>162</v>
      </c>
      <c r="G346" s="49" t="s">
        <v>699</v>
      </c>
      <c r="H346" s="49" t="s">
        <v>644</v>
      </c>
      <c r="I346" s="48">
        <v>112</v>
      </c>
      <c r="J346" s="47">
        <v>254517809.41999996</v>
      </c>
      <c r="K346" s="48">
        <v>25308202.079999998</v>
      </c>
    </row>
    <row r="347" spans="1:12" s="49" customFormat="1" x14ac:dyDescent="0.25">
      <c r="A347" s="49">
        <v>2020</v>
      </c>
      <c r="B347" s="46">
        <v>44043</v>
      </c>
      <c r="C347" s="46">
        <v>43866</v>
      </c>
      <c r="D347" s="49" t="s">
        <v>704</v>
      </c>
      <c r="E347" s="49" t="s">
        <v>19</v>
      </c>
      <c r="F347" s="49" t="s">
        <v>19</v>
      </c>
      <c r="G347" s="49" t="s">
        <v>428</v>
      </c>
      <c r="H347" s="49" t="s">
        <v>249</v>
      </c>
      <c r="I347" s="48">
        <v>48</v>
      </c>
      <c r="J347" s="47">
        <v>107522161.61</v>
      </c>
      <c r="K347" s="48">
        <v>10719188.48</v>
      </c>
    </row>
    <row r="348" spans="1:12" s="49" customFormat="1" x14ac:dyDescent="0.25">
      <c r="A348" s="49">
        <v>2020</v>
      </c>
      <c r="B348" s="46">
        <v>43948</v>
      </c>
      <c r="C348" s="46">
        <v>43988</v>
      </c>
      <c r="D348" s="49" t="s">
        <v>705</v>
      </c>
      <c r="E348" s="49" t="s">
        <v>17</v>
      </c>
      <c r="F348" s="49" t="s">
        <v>162</v>
      </c>
      <c r="G348" s="49" t="s">
        <v>706</v>
      </c>
      <c r="H348" s="49" t="s">
        <v>707</v>
      </c>
      <c r="I348" s="48">
        <v>78</v>
      </c>
      <c r="J348" s="47">
        <v>182082623.24000001</v>
      </c>
      <c r="K348" s="48">
        <v>16017164.460000001</v>
      </c>
    </row>
    <row r="349" spans="1:12" s="49" customFormat="1" x14ac:dyDescent="0.25">
      <c r="A349" s="49">
        <v>2020</v>
      </c>
      <c r="B349" s="46">
        <v>43980</v>
      </c>
      <c r="C349" s="46">
        <v>44054</v>
      </c>
      <c r="D349" s="49" t="s">
        <v>708</v>
      </c>
      <c r="E349" s="49" t="s">
        <v>19</v>
      </c>
      <c r="F349" s="49" t="s">
        <v>19</v>
      </c>
      <c r="G349" s="49" t="s">
        <v>709</v>
      </c>
      <c r="H349" s="49" t="s">
        <v>707</v>
      </c>
      <c r="I349" s="48">
        <v>72</v>
      </c>
      <c r="J349" s="47">
        <v>149192242.91999999</v>
      </c>
      <c r="K349" s="48">
        <v>15323450.4</v>
      </c>
    </row>
    <row r="350" spans="1:12" s="49" customFormat="1" x14ac:dyDescent="0.25">
      <c r="A350" s="49">
        <v>2020</v>
      </c>
      <c r="B350" s="46">
        <v>43976</v>
      </c>
      <c r="C350" s="46">
        <v>44053</v>
      </c>
      <c r="D350" s="49" t="s">
        <v>710</v>
      </c>
      <c r="E350" s="49" t="s">
        <v>25</v>
      </c>
      <c r="F350" s="49" t="s">
        <v>387</v>
      </c>
      <c r="G350" s="49" t="s">
        <v>711</v>
      </c>
      <c r="H350" s="49" t="s">
        <v>617</v>
      </c>
      <c r="I350" s="48">
        <v>160</v>
      </c>
      <c r="J350" s="47">
        <v>287679965.44</v>
      </c>
      <c r="K350" s="48">
        <v>30761777.600000001</v>
      </c>
    </row>
    <row r="351" spans="1:12" s="49" customFormat="1" x14ac:dyDescent="0.25">
      <c r="A351" s="49">
        <v>2020</v>
      </c>
      <c r="B351" s="46">
        <v>44004</v>
      </c>
      <c r="C351" s="46">
        <v>44084</v>
      </c>
      <c r="D351" s="49" t="s">
        <v>712</v>
      </c>
      <c r="E351" s="49" t="s">
        <v>17</v>
      </c>
      <c r="F351" s="49" t="s">
        <v>55</v>
      </c>
      <c r="G351" s="49" t="s">
        <v>713</v>
      </c>
      <c r="H351" s="49" t="s">
        <v>707</v>
      </c>
      <c r="I351" s="48">
        <v>72</v>
      </c>
      <c r="J351" s="47">
        <v>129153044.24000002</v>
      </c>
      <c r="K351" s="48">
        <v>13276040.014079999</v>
      </c>
    </row>
    <row r="352" spans="1:12" s="49" customFormat="1" x14ac:dyDescent="0.25">
      <c r="A352" s="49">
        <v>2020</v>
      </c>
      <c r="B352" s="46">
        <v>43880</v>
      </c>
      <c r="C352" s="46">
        <v>43896</v>
      </c>
      <c r="D352" s="49" t="s">
        <v>714</v>
      </c>
      <c r="E352" s="49" t="s">
        <v>17</v>
      </c>
      <c r="F352" s="49" t="s">
        <v>71</v>
      </c>
      <c r="G352" s="49" t="s">
        <v>34</v>
      </c>
      <c r="H352" s="49" t="s">
        <v>630</v>
      </c>
      <c r="I352" s="49">
        <v>1656</v>
      </c>
      <c r="J352" s="47">
        <v>2624498642.3400002</v>
      </c>
      <c r="K352" s="48">
        <v>254023876.47</v>
      </c>
    </row>
    <row r="353" spans="1:12" s="49" customFormat="1" x14ac:dyDescent="0.25">
      <c r="A353" s="49">
        <v>2020</v>
      </c>
      <c r="B353" s="46">
        <v>44061</v>
      </c>
      <c r="C353" s="46">
        <v>44063</v>
      </c>
      <c r="D353" s="49" t="s">
        <v>715</v>
      </c>
      <c r="E353" s="49" t="s">
        <v>17</v>
      </c>
      <c r="F353" s="49" t="s">
        <v>162</v>
      </c>
      <c r="G353" s="49" t="s">
        <v>716</v>
      </c>
      <c r="H353" s="49" t="s">
        <v>644</v>
      </c>
      <c r="I353" s="48">
        <v>15</v>
      </c>
      <c r="J353" s="47">
        <v>32551882.75</v>
      </c>
      <c r="K353" s="48">
        <v>2707638.95</v>
      </c>
      <c r="L353" s="49" t="s">
        <v>88</v>
      </c>
    </row>
    <row r="354" spans="1:12" s="49" customFormat="1" x14ac:dyDescent="0.25">
      <c r="A354" s="49">
        <v>2020</v>
      </c>
      <c r="B354" s="46">
        <v>43893</v>
      </c>
      <c r="C354" s="46">
        <v>43999</v>
      </c>
      <c r="D354" s="49" t="s">
        <v>717</v>
      </c>
      <c r="E354" s="49" t="s">
        <v>17</v>
      </c>
      <c r="F354" s="49" t="s">
        <v>55</v>
      </c>
      <c r="G354" s="49" t="s">
        <v>470</v>
      </c>
      <c r="H354" s="49" t="s">
        <v>619</v>
      </c>
      <c r="I354" s="48">
        <v>64</v>
      </c>
      <c r="J354" s="47">
        <v>123501133.04000001</v>
      </c>
      <c r="K354" s="48">
        <v>11850676.48</v>
      </c>
    </row>
    <row r="355" spans="1:12" s="49" customFormat="1" x14ac:dyDescent="0.25">
      <c r="A355" s="49">
        <v>2020</v>
      </c>
      <c r="B355" s="46">
        <v>43794</v>
      </c>
      <c r="C355" s="46">
        <v>43971</v>
      </c>
      <c r="D355" s="49" t="s">
        <v>718</v>
      </c>
      <c r="E355" s="49" t="s">
        <v>21</v>
      </c>
      <c r="F355" s="49" t="s">
        <v>21</v>
      </c>
      <c r="G355" s="49" t="s">
        <v>426</v>
      </c>
      <c r="H355" s="49" t="s">
        <v>159</v>
      </c>
      <c r="I355" s="48">
        <v>56</v>
      </c>
      <c r="J355" s="47">
        <v>118100633.31999999</v>
      </c>
      <c r="K355" s="48">
        <v>8027975.7599999998</v>
      </c>
    </row>
    <row r="356" spans="1:12" s="49" customFormat="1" x14ac:dyDescent="0.25">
      <c r="A356" s="49">
        <v>2020</v>
      </c>
      <c r="B356" s="50"/>
      <c r="C356" s="46">
        <v>43909</v>
      </c>
      <c r="D356" s="49" t="s">
        <v>719</v>
      </c>
      <c r="E356" s="49" t="s">
        <v>21</v>
      </c>
      <c r="F356" s="49" t="s">
        <v>21</v>
      </c>
      <c r="G356" s="49" t="s">
        <v>426</v>
      </c>
      <c r="H356" s="49" t="s">
        <v>159</v>
      </c>
      <c r="I356" s="48">
        <v>56</v>
      </c>
      <c r="J356" s="47">
        <v>146316295.08999997</v>
      </c>
      <c r="K356" s="48">
        <v>6066516.54</v>
      </c>
    </row>
    <row r="357" spans="1:12" s="49" customFormat="1" x14ac:dyDescent="0.25">
      <c r="A357" s="49">
        <v>2020</v>
      </c>
      <c r="B357" s="46">
        <v>43847</v>
      </c>
      <c r="C357" s="46">
        <v>43901</v>
      </c>
      <c r="D357" s="49" t="s">
        <v>720</v>
      </c>
      <c r="E357" s="49" t="s">
        <v>21</v>
      </c>
      <c r="F357" s="49" t="s">
        <v>21</v>
      </c>
      <c r="G357" s="49" t="s">
        <v>426</v>
      </c>
      <c r="H357" s="49" t="s">
        <v>159</v>
      </c>
      <c r="I357" s="49">
        <v>56</v>
      </c>
      <c r="J357" s="47">
        <v>92249976.289999992</v>
      </c>
      <c r="K357" s="48">
        <v>9591991.5199999996</v>
      </c>
    </row>
    <row r="358" spans="1:12" s="49" customFormat="1" x14ac:dyDescent="0.25">
      <c r="A358" s="49">
        <v>2020</v>
      </c>
      <c r="B358" s="46">
        <v>43882</v>
      </c>
      <c r="C358" s="46">
        <v>43958</v>
      </c>
      <c r="D358" s="49" t="s">
        <v>427</v>
      </c>
      <c r="E358" s="49" t="s">
        <v>19</v>
      </c>
      <c r="F358" s="49" t="s">
        <v>19</v>
      </c>
      <c r="G358" s="49" t="s">
        <v>428</v>
      </c>
      <c r="H358" s="49" t="s">
        <v>644</v>
      </c>
      <c r="I358" s="48">
        <v>64</v>
      </c>
      <c r="J358" s="47">
        <v>141962150.53</v>
      </c>
      <c r="K358" s="48">
        <v>12944129.76</v>
      </c>
    </row>
    <row r="359" spans="1:12" s="49" customFormat="1" x14ac:dyDescent="0.25">
      <c r="A359" s="49">
        <v>2020</v>
      </c>
      <c r="B359" s="46">
        <v>44004</v>
      </c>
      <c r="C359" s="46">
        <v>44067</v>
      </c>
      <c r="D359" s="49" t="s">
        <v>721</v>
      </c>
      <c r="E359" s="49" t="s">
        <v>17</v>
      </c>
      <c r="F359" s="49" t="s">
        <v>162</v>
      </c>
      <c r="G359" s="49" t="s">
        <v>722</v>
      </c>
      <c r="H359" s="49" t="s">
        <v>630</v>
      </c>
      <c r="I359" s="48">
        <v>40</v>
      </c>
      <c r="J359" s="47">
        <v>83859970.629999995</v>
      </c>
      <c r="K359" s="48">
        <v>8103648.4000000004</v>
      </c>
    </row>
    <row r="360" spans="1:12" s="49" customFormat="1" x14ac:dyDescent="0.25">
      <c r="A360" s="49">
        <v>2020</v>
      </c>
      <c r="B360" s="46">
        <v>44061</v>
      </c>
      <c r="C360" s="46">
        <v>44118</v>
      </c>
      <c r="D360" s="49" t="s">
        <v>723</v>
      </c>
      <c r="E360" s="49" t="s">
        <v>17</v>
      </c>
      <c r="F360" s="49" t="s">
        <v>55</v>
      </c>
      <c r="G360" s="49" t="s">
        <v>724</v>
      </c>
      <c r="H360" s="49" t="s">
        <v>644</v>
      </c>
      <c r="I360" s="48">
        <v>200</v>
      </c>
      <c r="J360" s="47">
        <v>421626846.32999998</v>
      </c>
      <c r="K360" s="48">
        <v>42072714</v>
      </c>
    </row>
    <row r="361" spans="1:12" s="49" customFormat="1" x14ac:dyDescent="0.25">
      <c r="A361" s="49">
        <v>2020</v>
      </c>
      <c r="B361" s="46">
        <v>43966</v>
      </c>
      <c r="C361" s="46">
        <v>44053</v>
      </c>
      <c r="D361" s="49" t="s">
        <v>725</v>
      </c>
      <c r="E361" s="49" t="s">
        <v>23</v>
      </c>
      <c r="F361" s="49" t="s">
        <v>726</v>
      </c>
      <c r="G361" s="49" t="s">
        <v>727</v>
      </c>
      <c r="H361" s="49" t="s">
        <v>159</v>
      </c>
      <c r="I361" s="48">
        <v>48</v>
      </c>
      <c r="J361" s="47">
        <v>104565659.16</v>
      </c>
      <c r="K361" s="48">
        <v>10587906.52</v>
      </c>
    </row>
    <row r="362" spans="1:12" s="49" customFormat="1" x14ac:dyDescent="0.25">
      <c r="A362" s="49">
        <v>2020</v>
      </c>
      <c r="B362" s="46">
        <v>43825</v>
      </c>
      <c r="C362" s="46">
        <v>43976</v>
      </c>
      <c r="D362" s="49" t="s">
        <v>728</v>
      </c>
      <c r="E362" s="49" t="s">
        <v>22</v>
      </c>
      <c r="F362" s="49" t="s">
        <v>22</v>
      </c>
      <c r="G362" s="49" t="s">
        <v>729</v>
      </c>
      <c r="H362" s="49" t="s">
        <v>707</v>
      </c>
      <c r="I362" s="48">
        <v>40</v>
      </c>
      <c r="J362" s="47">
        <v>107785900.58</v>
      </c>
      <c r="K362" s="48">
        <v>8495931.9600000009</v>
      </c>
    </row>
    <row r="363" spans="1:12" s="49" customFormat="1" x14ac:dyDescent="0.25">
      <c r="A363" s="49">
        <v>2020</v>
      </c>
      <c r="B363" s="46">
        <v>43508</v>
      </c>
      <c r="C363" s="46">
        <v>44013</v>
      </c>
      <c r="D363" s="49" t="s">
        <v>730</v>
      </c>
      <c r="E363" s="49" t="s">
        <v>18</v>
      </c>
      <c r="F363" s="49" t="s">
        <v>446</v>
      </c>
      <c r="G363" s="49" t="s">
        <v>731</v>
      </c>
      <c r="H363" s="49" t="s">
        <v>275</v>
      </c>
      <c r="I363" s="48">
        <v>180</v>
      </c>
      <c r="J363" s="47">
        <v>345919234.39999998</v>
      </c>
      <c r="K363" s="48">
        <v>33556300.200000003</v>
      </c>
    </row>
    <row r="364" spans="1:12" s="49" customFormat="1" x14ac:dyDescent="0.25">
      <c r="A364" s="49">
        <v>2020</v>
      </c>
      <c r="B364" s="46">
        <v>44112</v>
      </c>
      <c r="C364" s="46">
        <v>44194</v>
      </c>
      <c r="D364" s="49" t="s">
        <v>732</v>
      </c>
      <c r="E364" s="49" t="s">
        <v>30</v>
      </c>
      <c r="F364" s="49" t="s">
        <v>439</v>
      </c>
      <c r="G364" s="49" t="s">
        <v>733</v>
      </c>
      <c r="H364" s="49" t="s">
        <v>159</v>
      </c>
      <c r="I364" s="48">
        <v>56</v>
      </c>
      <c r="J364" s="47">
        <v>96926873.040000007</v>
      </c>
      <c r="K364" s="48">
        <v>9621442.7400000002</v>
      </c>
    </row>
    <row r="365" spans="1:12" s="49" customFormat="1" x14ac:dyDescent="0.25">
      <c r="A365" s="49">
        <v>2020</v>
      </c>
      <c r="B365" s="46">
        <v>44039</v>
      </c>
      <c r="C365" s="46">
        <v>44075</v>
      </c>
      <c r="D365" s="49" t="s">
        <v>734</v>
      </c>
      <c r="E365" s="49" t="s">
        <v>25</v>
      </c>
      <c r="F365" s="49" t="s">
        <v>387</v>
      </c>
      <c r="G365" s="49" t="s">
        <v>580</v>
      </c>
      <c r="H365" s="49" t="s">
        <v>644</v>
      </c>
      <c r="I365" s="48">
        <v>60</v>
      </c>
      <c r="J365" s="47">
        <v>91866152.219999999</v>
      </c>
      <c r="K365" s="48">
        <v>9343327.1199999992</v>
      </c>
    </row>
    <row r="366" spans="1:12" s="49" customFormat="1" x14ac:dyDescent="0.25">
      <c r="A366" s="49">
        <v>2020</v>
      </c>
      <c r="B366" s="46">
        <v>44183</v>
      </c>
      <c r="C366" s="46">
        <v>43880</v>
      </c>
      <c r="D366" s="49" t="s">
        <v>735</v>
      </c>
      <c r="E366" s="49" t="s">
        <v>17</v>
      </c>
      <c r="F366" s="49" t="s">
        <v>71</v>
      </c>
      <c r="G366" s="49" t="s">
        <v>736</v>
      </c>
      <c r="H366" s="49" t="s">
        <v>159</v>
      </c>
      <c r="I366" s="48">
        <v>21</v>
      </c>
      <c r="J366" s="47">
        <v>36783766.619999997</v>
      </c>
      <c r="K366" s="48">
        <v>3940870.47</v>
      </c>
    </row>
    <row r="367" spans="1:12" s="49" customFormat="1" x14ac:dyDescent="0.25">
      <c r="A367" s="49">
        <v>2020</v>
      </c>
      <c r="B367" s="46">
        <v>43907</v>
      </c>
      <c r="C367" s="46"/>
      <c r="D367" s="49" t="s">
        <v>453</v>
      </c>
      <c r="E367" s="49" t="s">
        <v>17</v>
      </c>
      <c r="F367" s="49" t="s">
        <v>162</v>
      </c>
      <c r="G367" s="49" t="s">
        <v>454</v>
      </c>
      <c r="H367" s="49" t="s">
        <v>159</v>
      </c>
      <c r="I367" s="48">
        <v>32</v>
      </c>
      <c r="J367" s="47">
        <v>66121450.539999999</v>
      </c>
      <c r="K367" s="48">
        <v>6294207.3286400018</v>
      </c>
    </row>
    <row r="368" spans="1:12" s="49" customFormat="1" x14ac:dyDescent="0.25">
      <c r="A368" s="49">
        <v>2020</v>
      </c>
      <c r="B368" s="46">
        <v>44112</v>
      </c>
      <c r="C368" s="46">
        <v>44070</v>
      </c>
      <c r="D368" s="49" t="s">
        <v>737</v>
      </c>
      <c r="E368" s="49" t="s">
        <v>25</v>
      </c>
      <c r="F368" s="49" t="s">
        <v>387</v>
      </c>
      <c r="G368" s="49" t="s">
        <v>584</v>
      </c>
      <c r="H368" s="49" t="s">
        <v>617</v>
      </c>
      <c r="I368" s="48">
        <v>72</v>
      </c>
      <c r="J368" s="47">
        <v>150420995.28</v>
      </c>
      <c r="K368" s="48">
        <v>16568783.460000001</v>
      </c>
    </row>
    <row r="369" spans="1:12" s="49" customFormat="1" x14ac:dyDescent="0.25">
      <c r="A369" s="49">
        <v>2020</v>
      </c>
      <c r="B369" s="50" t="s">
        <v>738</v>
      </c>
      <c r="C369" s="46">
        <v>43984</v>
      </c>
      <c r="D369" s="49" t="s">
        <v>739</v>
      </c>
      <c r="E369" s="49" t="s">
        <v>30</v>
      </c>
      <c r="F369" s="49" t="s">
        <v>439</v>
      </c>
      <c r="G369" s="49" t="s">
        <v>584</v>
      </c>
      <c r="H369" s="49" t="s">
        <v>617</v>
      </c>
      <c r="I369" s="48">
        <v>64</v>
      </c>
      <c r="J369" s="47">
        <v>137794689.34</v>
      </c>
      <c r="K369" s="48">
        <v>14396568.960000001</v>
      </c>
    </row>
    <row r="370" spans="1:12" s="49" customFormat="1" x14ac:dyDescent="0.25">
      <c r="A370" s="49">
        <v>2020</v>
      </c>
      <c r="B370" s="50"/>
      <c r="C370" s="46">
        <v>43865</v>
      </c>
      <c r="D370" s="49" t="s">
        <v>740</v>
      </c>
      <c r="E370" s="49" t="s">
        <v>17</v>
      </c>
      <c r="F370" s="49" t="s">
        <v>71</v>
      </c>
      <c r="G370" s="49" t="s">
        <v>741</v>
      </c>
      <c r="H370" s="49" t="s">
        <v>373</v>
      </c>
      <c r="I370" s="48">
        <v>216</v>
      </c>
      <c r="J370" s="47">
        <v>397566975.14999998</v>
      </c>
      <c r="K370" s="48">
        <v>43143606.079999998</v>
      </c>
    </row>
    <row r="371" spans="1:12" s="49" customFormat="1" x14ac:dyDescent="0.25">
      <c r="A371" s="49">
        <v>2020</v>
      </c>
      <c r="B371" s="46">
        <v>44061</v>
      </c>
      <c r="C371" s="46">
        <v>44105</v>
      </c>
      <c r="D371" s="49" t="s">
        <v>742</v>
      </c>
      <c r="E371" s="49" t="s">
        <v>17</v>
      </c>
      <c r="F371" s="49" t="s">
        <v>162</v>
      </c>
      <c r="G371" s="49" t="s">
        <v>743</v>
      </c>
      <c r="H371" s="49" t="s">
        <v>639</v>
      </c>
      <c r="I371" s="48">
        <v>35</v>
      </c>
      <c r="J371" s="47">
        <v>74001582.040000007</v>
      </c>
      <c r="K371" s="48">
        <v>6939371.5999999996</v>
      </c>
    </row>
    <row r="372" spans="1:12" s="49" customFormat="1" x14ac:dyDescent="0.25">
      <c r="A372" s="49">
        <v>2020</v>
      </c>
      <c r="B372" s="46">
        <v>43789</v>
      </c>
      <c r="C372" s="46">
        <v>43854</v>
      </c>
      <c r="D372" s="49" t="s">
        <v>744</v>
      </c>
      <c r="E372" s="49" t="s">
        <v>17</v>
      </c>
      <c r="F372" s="49" t="s">
        <v>55</v>
      </c>
      <c r="G372" s="49" t="s">
        <v>745</v>
      </c>
      <c r="H372" s="49" t="s">
        <v>188</v>
      </c>
      <c r="I372" s="48">
        <v>118</v>
      </c>
      <c r="J372" s="47">
        <v>163435639.59999999</v>
      </c>
      <c r="K372" s="48">
        <v>16366364.380000001</v>
      </c>
    </row>
    <row r="373" spans="1:12" s="49" customFormat="1" x14ac:dyDescent="0.25">
      <c r="A373" s="49">
        <v>2020</v>
      </c>
      <c r="B373" s="50"/>
      <c r="C373" s="46">
        <v>44081</v>
      </c>
      <c r="D373" s="49" t="s">
        <v>746</v>
      </c>
      <c r="E373" s="49" t="s">
        <v>22</v>
      </c>
      <c r="F373" s="49" t="s">
        <v>22</v>
      </c>
      <c r="G373" s="49" t="s">
        <v>747</v>
      </c>
      <c r="H373" s="49" t="s">
        <v>748</v>
      </c>
      <c r="I373" s="48">
        <v>368</v>
      </c>
      <c r="J373" s="47">
        <v>785666767.75</v>
      </c>
      <c r="K373" s="48">
        <v>86728794.049999997</v>
      </c>
    </row>
    <row r="374" spans="1:12" s="49" customFormat="1" x14ac:dyDescent="0.25">
      <c r="A374" s="49">
        <v>2021</v>
      </c>
      <c r="B374" s="46">
        <v>43987</v>
      </c>
      <c r="C374" s="46">
        <v>44228</v>
      </c>
      <c r="D374" s="49" t="s">
        <v>749</v>
      </c>
      <c r="E374" s="49" t="s">
        <v>17</v>
      </c>
      <c r="F374" s="49" t="s">
        <v>55</v>
      </c>
      <c r="G374" s="49" t="s">
        <v>37</v>
      </c>
      <c r="H374" s="49" t="s">
        <v>639</v>
      </c>
      <c r="I374" s="49">
        <v>116</v>
      </c>
      <c r="J374" s="47">
        <v>198809924</v>
      </c>
      <c r="K374" s="48">
        <v>20525902.379999999</v>
      </c>
    </row>
    <row r="375" spans="1:12" s="49" customFormat="1" ht="30" x14ac:dyDescent="0.25">
      <c r="A375" s="49">
        <v>2021</v>
      </c>
      <c r="B375" s="46">
        <v>44236</v>
      </c>
      <c r="C375" s="46">
        <v>44363</v>
      </c>
      <c r="D375" s="51" t="s">
        <v>750</v>
      </c>
      <c r="E375" s="49" t="s">
        <v>17</v>
      </c>
      <c r="F375" s="49" t="s">
        <v>55</v>
      </c>
      <c r="G375" s="49" t="s">
        <v>751</v>
      </c>
      <c r="H375" s="52" t="s">
        <v>752</v>
      </c>
      <c r="I375" s="49">
        <v>68</v>
      </c>
      <c r="J375" s="47">
        <v>195901467.16000003</v>
      </c>
      <c r="K375" s="48">
        <v>21251600.809999999</v>
      </c>
    </row>
    <row r="376" spans="1:12" s="49" customFormat="1" x14ac:dyDescent="0.25">
      <c r="A376" s="49">
        <v>2021</v>
      </c>
      <c r="B376" s="46">
        <v>44245</v>
      </c>
      <c r="C376" s="46">
        <v>44370</v>
      </c>
      <c r="D376" s="51" t="s">
        <v>753</v>
      </c>
      <c r="E376" s="49" t="s">
        <v>17</v>
      </c>
      <c r="F376" s="49" t="s">
        <v>55</v>
      </c>
      <c r="G376" s="49" t="s">
        <v>754</v>
      </c>
      <c r="H376" s="49" t="s">
        <v>249</v>
      </c>
      <c r="I376" s="52" t="s">
        <v>755</v>
      </c>
      <c r="J376" s="47">
        <v>363258818.65000004</v>
      </c>
      <c r="K376" s="48">
        <v>36493131.399999999</v>
      </c>
    </row>
    <row r="377" spans="1:12" s="49" customFormat="1" x14ac:dyDescent="0.25">
      <c r="A377" s="49">
        <v>2021</v>
      </c>
      <c r="B377" s="46">
        <v>44264</v>
      </c>
      <c r="C377" s="46">
        <v>44321</v>
      </c>
      <c r="D377" s="49" t="s">
        <v>756</v>
      </c>
      <c r="E377" s="49" t="s">
        <v>17</v>
      </c>
      <c r="F377" s="49" t="s">
        <v>55</v>
      </c>
      <c r="G377" s="49" t="s">
        <v>757</v>
      </c>
      <c r="H377" s="49" t="s">
        <v>644</v>
      </c>
      <c r="I377" s="49">
        <v>296</v>
      </c>
      <c r="J377" s="47">
        <v>411823590.71999997</v>
      </c>
      <c r="K377" s="48">
        <v>56799740.079999998</v>
      </c>
    </row>
    <row r="378" spans="1:12" s="49" customFormat="1" x14ac:dyDescent="0.25">
      <c r="A378" s="49">
        <v>2021</v>
      </c>
      <c r="B378" s="46">
        <v>44151</v>
      </c>
      <c r="C378" s="46">
        <v>44328</v>
      </c>
      <c r="D378" s="51" t="s">
        <v>758</v>
      </c>
      <c r="E378" s="49" t="s">
        <v>17</v>
      </c>
      <c r="F378" s="49" t="s">
        <v>162</v>
      </c>
      <c r="G378" s="49" t="s">
        <v>100</v>
      </c>
      <c r="H378" s="49" t="s">
        <v>249</v>
      </c>
      <c r="I378" s="49">
        <v>208</v>
      </c>
      <c r="J378" s="47">
        <v>468084794.39999998</v>
      </c>
      <c r="K378" s="48">
        <v>50345332</v>
      </c>
      <c r="L378" s="49" t="s">
        <v>88</v>
      </c>
    </row>
    <row r="379" spans="1:12" s="49" customFormat="1" ht="30" x14ac:dyDescent="0.25">
      <c r="A379" s="49">
        <v>2021</v>
      </c>
      <c r="B379" s="46">
        <v>44305</v>
      </c>
      <c r="C379" s="46">
        <v>44356</v>
      </c>
      <c r="D379" s="51" t="s">
        <v>759</v>
      </c>
      <c r="E379" s="49" t="s">
        <v>17</v>
      </c>
      <c r="F379" s="49" t="s">
        <v>55</v>
      </c>
      <c r="G379" s="49" t="s">
        <v>760</v>
      </c>
      <c r="H379" s="52" t="s">
        <v>752</v>
      </c>
      <c r="I379" s="49">
        <v>240</v>
      </c>
      <c r="J379" s="47">
        <v>394339319.32000005</v>
      </c>
      <c r="K379" s="48">
        <v>41710505.600000001</v>
      </c>
      <c r="L379" s="49" t="s">
        <v>88</v>
      </c>
    </row>
    <row r="380" spans="1:12" s="49" customFormat="1" x14ac:dyDescent="0.25">
      <c r="A380" s="49">
        <v>2021</v>
      </c>
      <c r="B380" s="46">
        <v>44245</v>
      </c>
      <c r="C380" s="46">
        <v>44245</v>
      </c>
      <c r="D380" s="49" t="s">
        <v>761</v>
      </c>
      <c r="E380" s="49" t="s">
        <v>17</v>
      </c>
      <c r="F380" s="49" t="s">
        <v>55</v>
      </c>
      <c r="G380" s="49" t="s">
        <v>762</v>
      </c>
      <c r="H380" s="49" t="s">
        <v>644</v>
      </c>
      <c r="I380" s="49">
        <v>208</v>
      </c>
      <c r="J380" s="47">
        <v>439258944.38000005</v>
      </c>
      <c r="K380" s="48">
        <v>51506198.640000001</v>
      </c>
    </row>
    <row r="381" spans="1:12" s="49" customFormat="1" x14ac:dyDescent="0.25">
      <c r="A381" s="49">
        <v>2021</v>
      </c>
      <c r="B381" s="46">
        <v>44456</v>
      </c>
      <c r="C381" s="46">
        <v>44456</v>
      </c>
      <c r="D381" s="49" t="s">
        <v>763</v>
      </c>
      <c r="E381" s="49" t="s">
        <v>22</v>
      </c>
      <c r="F381" s="49" t="s">
        <v>22</v>
      </c>
      <c r="G381" s="49" t="s">
        <v>764</v>
      </c>
      <c r="H381" s="49" t="s">
        <v>622</v>
      </c>
      <c r="I381" s="49">
        <v>603</v>
      </c>
      <c r="J381" s="47">
        <v>1639466327.05</v>
      </c>
      <c r="K381" s="48">
        <v>189339838.86000001</v>
      </c>
    </row>
    <row r="382" spans="1:12" s="49" customFormat="1" x14ac:dyDescent="0.25">
      <c r="A382" s="49">
        <v>2021</v>
      </c>
      <c r="B382" s="46">
        <v>44112</v>
      </c>
      <c r="C382" s="46">
        <v>44204</v>
      </c>
      <c r="D382" s="49" t="s">
        <v>765</v>
      </c>
      <c r="E382" s="49" t="s">
        <v>12</v>
      </c>
      <c r="F382" s="49" t="s">
        <v>207</v>
      </c>
      <c r="G382" s="49" t="s">
        <v>766</v>
      </c>
      <c r="H382" s="49" t="s">
        <v>159</v>
      </c>
      <c r="I382" s="48">
        <v>30</v>
      </c>
      <c r="J382" s="47">
        <v>101353602.25</v>
      </c>
      <c r="K382" s="47">
        <f>+I382*$K$409/$I$409</f>
        <v>6172172.9571428569</v>
      </c>
    </row>
    <row r="383" spans="1:12" s="49" customFormat="1" x14ac:dyDescent="0.25">
      <c r="A383" s="49">
        <v>2021</v>
      </c>
      <c r="B383" s="46">
        <v>44195</v>
      </c>
      <c r="C383" s="46">
        <v>44195</v>
      </c>
      <c r="D383" s="49" t="s">
        <v>767</v>
      </c>
      <c r="E383" s="49" t="s">
        <v>10</v>
      </c>
      <c r="F383" s="49" t="s">
        <v>10</v>
      </c>
      <c r="G383" s="49" t="s">
        <v>768</v>
      </c>
      <c r="H383" s="49" t="s">
        <v>619</v>
      </c>
      <c r="I383" s="48">
        <v>8</v>
      </c>
      <c r="J383" s="47">
        <v>19611929.420000002</v>
      </c>
      <c r="K383" s="48">
        <v>1842080.56</v>
      </c>
    </row>
    <row r="384" spans="1:12" s="49" customFormat="1" ht="30" x14ac:dyDescent="0.25">
      <c r="A384" s="49">
        <v>2021</v>
      </c>
      <c r="B384" s="46">
        <v>44281</v>
      </c>
      <c r="C384" s="46">
        <v>44343</v>
      </c>
      <c r="D384" s="51" t="s">
        <v>769</v>
      </c>
      <c r="E384" s="49" t="s">
        <v>17</v>
      </c>
      <c r="F384" s="49" t="s">
        <v>162</v>
      </c>
      <c r="G384" s="49" t="s">
        <v>770</v>
      </c>
      <c r="H384" s="49" t="s">
        <v>771</v>
      </c>
      <c r="I384" s="61" t="s">
        <v>772</v>
      </c>
      <c r="J384" s="47">
        <v>2587928937.6599998</v>
      </c>
      <c r="K384" s="48">
        <v>259660483.66</v>
      </c>
    </row>
    <row r="385" spans="1:12" s="49" customFormat="1" x14ac:dyDescent="0.25">
      <c r="A385" s="49">
        <v>2021</v>
      </c>
      <c r="B385" s="46">
        <v>44260</v>
      </c>
      <c r="C385" s="46">
        <v>44309</v>
      </c>
      <c r="D385" s="49" t="s">
        <v>773</v>
      </c>
      <c r="E385" s="49" t="s">
        <v>10</v>
      </c>
      <c r="F385" s="49" t="s">
        <v>10</v>
      </c>
      <c r="G385" s="49" t="s">
        <v>774</v>
      </c>
      <c r="H385" s="49" t="s">
        <v>619</v>
      </c>
      <c r="I385" s="49">
        <v>32</v>
      </c>
      <c r="J385" s="47">
        <v>87813233.210000008</v>
      </c>
      <c r="K385" s="47">
        <f>+I385*$K$409/$I$409</f>
        <v>6583651.154285714</v>
      </c>
    </row>
    <row r="386" spans="1:12" s="49" customFormat="1" x14ac:dyDescent="0.25">
      <c r="A386" s="49">
        <v>2021</v>
      </c>
      <c r="B386" s="46">
        <v>44078</v>
      </c>
      <c r="C386" s="46">
        <v>44224</v>
      </c>
      <c r="D386" s="49" t="s">
        <v>775</v>
      </c>
      <c r="E386" s="49" t="s">
        <v>17</v>
      </c>
      <c r="F386" s="49" t="s">
        <v>71</v>
      </c>
      <c r="G386" s="49" t="s">
        <v>776</v>
      </c>
      <c r="H386" s="49" t="s">
        <v>777</v>
      </c>
      <c r="J386" s="47"/>
      <c r="K386" s="48"/>
      <c r="L386" s="49" t="s">
        <v>88</v>
      </c>
    </row>
    <row r="387" spans="1:12" s="49" customFormat="1" x14ac:dyDescent="0.25">
      <c r="A387" s="49">
        <v>2021</v>
      </c>
      <c r="B387" s="46">
        <v>44147</v>
      </c>
      <c r="C387" s="46">
        <v>44481</v>
      </c>
      <c r="D387" s="49" t="s">
        <v>778</v>
      </c>
      <c r="E387" s="49" t="s">
        <v>17</v>
      </c>
      <c r="F387" s="49" t="s">
        <v>162</v>
      </c>
      <c r="G387" s="49" t="s">
        <v>779</v>
      </c>
      <c r="H387" s="49" t="s">
        <v>619</v>
      </c>
      <c r="J387" s="47">
        <v>2141703511.48</v>
      </c>
      <c r="K387" s="48"/>
      <c r="L387" s="49" t="s">
        <v>88</v>
      </c>
    </row>
    <row r="388" spans="1:12" s="49" customFormat="1" x14ac:dyDescent="0.25">
      <c r="A388" s="49">
        <v>2021</v>
      </c>
      <c r="B388" s="46">
        <v>44061</v>
      </c>
      <c r="C388" s="46">
        <v>44218</v>
      </c>
      <c r="D388" s="49" t="s">
        <v>780</v>
      </c>
      <c r="E388" s="49" t="s">
        <v>17</v>
      </c>
      <c r="F388" s="49" t="s">
        <v>162</v>
      </c>
      <c r="G388" s="49" t="s">
        <v>222</v>
      </c>
      <c r="H388" s="49" t="s">
        <v>619</v>
      </c>
      <c r="I388" s="49">
        <v>336</v>
      </c>
      <c r="J388" s="47">
        <v>557111020.39999998</v>
      </c>
      <c r="K388" s="48">
        <v>60653988.479999997</v>
      </c>
    </row>
    <row r="389" spans="1:12" s="49" customFormat="1" x14ac:dyDescent="0.25">
      <c r="A389" s="49">
        <v>2021</v>
      </c>
      <c r="B389" s="46">
        <v>44285</v>
      </c>
      <c r="C389" s="46">
        <v>44307</v>
      </c>
      <c r="D389" s="49" t="s">
        <v>781</v>
      </c>
      <c r="E389" s="49" t="s">
        <v>17</v>
      </c>
      <c r="F389" s="49" t="s">
        <v>162</v>
      </c>
      <c r="G389" s="49" t="s">
        <v>34</v>
      </c>
      <c r="H389" s="49" t="s">
        <v>143</v>
      </c>
      <c r="I389" s="49">
        <v>560</v>
      </c>
      <c r="J389" s="47">
        <v>911063057.93999982</v>
      </c>
      <c r="K389" s="47">
        <f>+I389*$K$409/$I$409</f>
        <v>115213895.2</v>
      </c>
      <c r="L389" s="49" t="s">
        <v>1109</v>
      </c>
    </row>
    <row r="390" spans="1:12" s="49" customFormat="1" x14ac:dyDescent="0.25">
      <c r="A390" s="49">
        <v>2021</v>
      </c>
      <c r="B390" s="46">
        <v>44242</v>
      </c>
      <c r="C390" s="46">
        <v>44343</v>
      </c>
      <c r="D390" s="51" t="s">
        <v>782</v>
      </c>
      <c r="E390" s="49" t="s">
        <v>17</v>
      </c>
      <c r="F390" s="49" t="s">
        <v>55</v>
      </c>
      <c r="G390" s="49" t="s">
        <v>783</v>
      </c>
      <c r="H390" s="49" t="s">
        <v>617</v>
      </c>
      <c r="I390" s="49">
        <v>384</v>
      </c>
      <c r="J390" s="47">
        <v>1080811175.73</v>
      </c>
      <c r="K390" s="48">
        <v>111091354.64</v>
      </c>
    </row>
    <row r="391" spans="1:12" s="49" customFormat="1" x14ac:dyDescent="0.25">
      <c r="A391" s="49">
        <v>2021</v>
      </c>
      <c r="B391" s="46">
        <v>44347</v>
      </c>
      <c r="C391" s="46">
        <v>44300</v>
      </c>
      <c r="D391" s="49" t="s">
        <v>784</v>
      </c>
      <c r="E391" s="49" t="s">
        <v>17</v>
      </c>
      <c r="F391" s="49" t="s">
        <v>162</v>
      </c>
      <c r="G391" s="49" t="s">
        <v>785</v>
      </c>
      <c r="H391" s="49" t="s">
        <v>644</v>
      </c>
      <c r="I391" s="49">
        <v>352</v>
      </c>
      <c r="J391" s="47">
        <v>719064858.32000005</v>
      </c>
      <c r="K391" s="48">
        <v>59767787.359999999</v>
      </c>
    </row>
    <row r="392" spans="1:12" s="49" customFormat="1" x14ac:dyDescent="0.25">
      <c r="A392" s="49">
        <v>2021</v>
      </c>
      <c r="B392" s="46">
        <v>44256</v>
      </c>
      <c r="C392" s="46">
        <v>44315</v>
      </c>
      <c r="D392" s="49" t="s">
        <v>786</v>
      </c>
      <c r="E392" s="49" t="s">
        <v>25</v>
      </c>
      <c r="F392" s="49" t="s">
        <v>387</v>
      </c>
      <c r="G392" s="49" t="s">
        <v>787</v>
      </c>
      <c r="H392" s="49" t="s">
        <v>619</v>
      </c>
      <c r="I392" s="49">
        <v>72</v>
      </c>
      <c r="J392" s="47">
        <v>148475256.01999998</v>
      </c>
      <c r="K392" s="47">
        <f>+I392*$K$409/$I$409</f>
        <v>14813215.097142857</v>
      </c>
    </row>
    <row r="393" spans="1:12" s="49" customFormat="1" x14ac:dyDescent="0.25">
      <c r="A393" s="49">
        <v>2021</v>
      </c>
      <c r="B393" s="46">
        <v>44435</v>
      </c>
      <c r="C393" s="46">
        <v>44235</v>
      </c>
      <c r="D393" s="49" t="s">
        <v>788</v>
      </c>
      <c r="E393" s="49" t="s">
        <v>17</v>
      </c>
      <c r="F393" s="49" t="s">
        <v>162</v>
      </c>
      <c r="G393" s="49" t="s">
        <v>789</v>
      </c>
      <c r="H393" s="49" t="s">
        <v>619</v>
      </c>
      <c r="I393" s="49">
        <v>112</v>
      </c>
      <c r="J393" s="47">
        <v>331006331.52499998</v>
      </c>
      <c r="K393" s="48">
        <v>24278857.440000001</v>
      </c>
    </row>
    <row r="394" spans="1:12" s="49" customFormat="1" x14ac:dyDescent="0.25">
      <c r="A394" s="49">
        <v>2021</v>
      </c>
      <c r="B394" s="46">
        <v>44232</v>
      </c>
      <c r="C394" s="46">
        <v>44357</v>
      </c>
      <c r="D394" s="51" t="s">
        <v>790</v>
      </c>
      <c r="E394" s="49" t="s">
        <v>19</v>
      </c>
      <c r="F394" s="49" t="s">
        <v>791</v>
      </c>
      <c r="G394" s="49" t="s">
        <v>792</v>
      </c>
      <c r="H394" s="49" t="s">
        <v>267</v>
      </c>
      <c r="I394" s="49">
        <v>832</v>
      </c>
      <c r="J394" s="47">
        <v>2038502789.1449997</v>
      </c>
      <c r="K394" s="48">
        <v>226316237.16999999</v>
      </c>
      <c r="L394" s="49" t="s">
        <v>88</v>
      </c>
    </row>
    <row r="395" spans="1:12" s="49" customFormat="1" x14ac:dyDescent="0.25">
      <c r="A395" s="49">
        <v>2021</v>
      </c>
      <c r="B395" s="46">
        <v>44308</v>
      </c>
      <c r="C395" s="46">
        <v>44343</v>
      </c>
      <c r="D395" s="51" t="s">
        <v>642</v>
      </c>
      <c r="E395" s="49" t="s">
        <v>17</v>
      </c>
      <c r="F395" s="49" t="s">
        <v>55</v>
      </c>
      <c r="G395" s="49" t="s">
        <v>793</v>
      </c>
      <c r="H395" s="49" t="s">
        <v>249</v>
      </c>
      <c r="I395" s="49">
        <v>36</v>
      </c>
      <c r="J395" s="47"/>
      <c r="K395" s="48">
        <v>10448035.359999999</v>
      </c>
    </row>
    <row r="396" spans="1:12" s="49" customFormat="1" ht="30" x14ac:dyDescent="0.25">
      <c r="A396" s="49">
        <v>2021</v>
      </c>
      <c r="B396" s="46">
        <v>44319</v>
      </c>
      <c r="C396" s="46">
        <v>44362</v>
      </c>
      <c r="D396" s="51" t="s">
        <v>794</v>
      </c>
      <c r="E396" s="49" t="s">
        <v>19</v>
      </c>
      <c r="F396" s="49" t="s">
        <v>19</v>
      </c>
      <c r="G396" s="51" t="s">
        <v>795</v>
      </c>
      <c r="H396" s="52" t="s">
        <v>796</v>
      </c>
      <c r="I396" s="49">
        <v>256</v>
      </c>
      <c r="J396" s="47">
        <v>718155095.03999996</v>
      </c>
      <c r="K396" s="48">
        <v>77709916.159999996</v>
      </c>
    </row>
    <row r="397" spans="1:12" s="49" customFormat="1" x14ac:dyDescent="0.25">
      <c r="A397" s="49">
        <v>2021</v>
      </c>
      <c r="B397" s="46">
        <v>44308</v>
      </c>
      <c r="C397" s="46">
        <v>44343</v>
      </c>
      <c r="D397" s="51" t="s">
        <v>797</v>
      </c>
      <c r="E397" s="49" t="s">
        <v>17</v>
      </c>
      <c r="F397" s="49" t="s">
        <v>71</v>
      </c>
      <c r="G397" s="49" t="s">
        <v>798</v>
      </c>
      <c r="H397" s="49" t="s">
        <v>619</v>
      </c>
      <c r="I397" s="49">
        <v>40</v>
      </c>
      <c r="J397" s="47">
        <v>109813597.24999999</v>
      </c>
      <c r="K397" s="48">
        <v>12295035.439999999</v>
      </c>
    </row>
    <row r="398" spans="1:12" s="49" customFormat="1" x14ac:dyDescent="0.25">
      <c r="A398" s="49">
        <v>2021</v>
      </c>
      <c r="B398" s="46">
        <v>44166</v>
      </c>
      <c r="C398" s="46">
        <v>44232</v>
      </c>
      <c r="D398" s="49" t="s">
        <v>799</v>
      </c>
      <c r="E398" s="49" t="s">
        <v>17</v>
      </c>
      <c r="F398" s="49" t="s">
        <v>259</v>
      </c>
      <c r="G398" s="49" t="s">
        <v>800</v>
      </c>
      <c r="H398" s="49" t="s">
        <v>159</v>
      </c>
      <c r="I398" s="49">
        <v>40</v>
      </c>
      <c r="J398" s="47">
        <v>75810701.120000005</v>
      </c>
      <c r="K398" s="48">
        <v>7962566.4800000004</v>
      </c>
      <c r="L398" s="49" t="s">
        <v>88</v>
      </c>
    </row>
    <row r="399" spans="1:12" s="49" customFormat="1" ht="30" x14ac:dyDescent="0.25">
      <c r="A399" s="49">
        <v>2021</v>
      </c>
      <c r="B399" s="46">
        <v>44344</v>
      </c>
      <c r="C399" s="46">
        <v>44369</v>
      </c>
      <c r="D399" s="51" t="s">
        <v>801</v>
      </c>
      <c r="E399" s="49" t="s">
        <v>10</v>
      </c>
      <c r="F399" s="49" t="s">
        <v>10</v>
      </c>
      <c r="G399" s="49" t="s">
        <v>802</v>
      </c>
      <c r="H399" s="52" t="s">
        <v>752</v>
      </c>
      <c r="I399" s="49">
        <v>104</v>
      </c>
      <c r="J399" s="53">
        <v>345882031</v>
      </c>
      <c r="K399" s="48">
        <v>24419487</v>
      </c>
      <c r="L399" s="49" t="s">
        <v>88</v>
      </c>
    </row>
    <row r="400" spans="1:12" s="49" customFormat="1" x14ac:dyDescent="0.25">
      <c r="A400" s="49">
        <v>2021</v>
      </c>
      <c r="B400" s="46">
        <v>44326</v>
      </c>
      <c r="C400" s="46">
        <v>44299</v>
      </c>
      <c r="D400" s="49" t="s">
        <v>803</v>
      </c>
      <c r="E400" s="49" t="s">
        <v>17</v>
      </c>
      <c r="F400" s="49" t="s">
        <v>55</v>
      </c>
      <c r="G400" s="49" t="s">
        <v>804</v>
      </c>
      <c r="H400" s="49" t="s">
        <v>159</v>
      </c>
      <c r="I400" s="49">
        <v>16</v>
      </c>
      <c r="J400" s="47">
        <v>48185474.93</v>
      </c>
      <c r="K400" s="47">
        <f>+I400*$K$409/$I$409</f>
        <v>3291825.577142857</v>
      </c>
    </row>
    <row r="401" spans="1:12" s="49" customFormat="1" x14ac:dyDescent="0.25">
      <c r="A401" s="49">
        <v>2021</v>
      </c>
      <c r="B401" s="50"/>
      <c r="C401" s="46">
        <v>44243</v>
      </c>
      <c r="D401" s="49" t="s">
        <v>805</v>
      </c>
      <c r="E401" s="49" t="s">
        <v>17</v>
      </c>
      <c r="G401" s="49" t="s">
        <v>806</v>
      </c>
      <c r="H401" s="49" t="s">
        <v>619</v>
      </c>
      <c r="I401" s="49">
        <v>140</v>
      </c>
      <c r="J401" s="47"/>
      <c r="K401" s="48">
        <v>26552126.210000001</v>
      </c>
    </row>
    <row r="402" spans="1:12" s="49" customFormat="1" x14ac:dyDescent="0.25">
      <c r="A402" s="49">
        <v>2021</v>
      </c>
      <c r="B402" s="46">
        <v>44370</v>
      </c>
      <c r="C402" s="50"/>
      <c r="D402" s="49" t="s">
        <v>186</v>
      </c>
      <c r="E402" s="49" t="s">
        <v>17</v>
      </c>
      <c r="F402" s="49" t="s">
        <v>55</v>
      </c>
      <c r="G402" s="49" t="s">
        <v>187</v>
      </c>
      <c r="H402" s="49" t="s">
        <v>188</v>
      </c>
      <c r="I402" s="49">
        <v>36</v>
      </c>
      <c r="J402" s="53" t="s">
        <v>807</v>
      </c>
      <c r="K402" s="54" t="s">
        <v>807</v>
      </c>
      <c r="L402" s="55" t="s">
        <v>808</v>
      </c>
    </row>
    <row r="403" spans="1:12" s="49" customFormat="1" x14ac:dyDescent="0.25">
      <c r="A403" s="49">
        <v>2021</v>
      </c>
      <c r="B403" s="46">
        <v>44308</v>
      </c>
      <c r="C403" s="46">
        <v>44343</v>
      </c>
      <c r="D403" s="51" t="s">
        <v>510</v>
      </c>
      <c r="E403" s="49" t="s">
        <v>17</v>
      </c>
      <c r="F403" s="49" t="s">
        <v>55</v>
      </c>
      <c r="G403" s="49" t="s">
        <v>666</v>
      </c>
      <c r="H403" s="49" t="s">
        <v>619</v>
      </c>
      <c r="I403" s="49">
        <v>18</v>
      </c>
      <c r="J403" s="47">
        <v>38918061</v>
      </c>
      <c r="K403" s="48">
        <v>3773474.3</v>
      </c>
    </row>
    <row r="404" spans="1:12" s="49" customFormat="1" x14ac:dyDescent="0.25">
      <c r="A404" s="49">
        <v>2021</v>
      </c>
      <c r="B404" s="46">
        <v>44090</v>
      </c>
      <c r="C404" s="46">
        <v>44215</v>
      </c>
      <c r="D404" s="49" t="s">
        <v>809</v>
      </c>
      <c r="E404" s="49" t="s">
        <v>17</v>
      </c>
      <c r="F404" s="49" t="s">
        <v>162</v>
      </c>
      <c r="G404" s="49" t="s">
        <v>38</v>
      </c>
      <c r="H404" s="49" t="s">
        <v>810</v>
      </c>
      <c r="I404" s="49">
        <v>1472</v>
      </c>
      <c r="J404" s="47">
        <v>2856441114.6899996</v>
      </c>
      <c r="K404" s="48">
        <v>303119185.75999999</v>
      </c>
    </row>
    <row r="405" spans="1:12" s="49" customFormat="1" x14ac:dyDescent="0.25">
      <c r="A405" s="49">
        <v>2021</v>
      </c>
      <c r="B405" s="46">
        <v>44253</v>
      </c>
      <c r="C405" s="46">
        <v>44253</v>
      </c>
      <c r="D405" s="49" t="s">
        <v>811</v>
      </c>
      <c r="E405" s="49" t="s">
        <v>17</v>
      </c>
      <c r="F405" s="49" t="s">
        <v>162</v>
      </c>
      <c r="G405" s="49" t="s">
        <v>43</v>
      </c>
      <c r="H405" s="49" t="s">
        <v>159</v>
      </c>
      <c r="J405" s="47">
        <v>2046453314.6799998</v>
      </c>
      <c r="K405" s="48"/>
      <c r="L405" s="49" t="s">
        <v>88</v>
      </c>
    </row>
    <row r="406" spans="1:12" s="49" customFormat="1" x14ac:dyDescent="0.25">
      <c r="A406" s="49">
        <v>2021</v>
      </c>
      <c r="B406" s="46">
        <v>44242</v>
      </c>
      <c r="C406" s="46">
        <v>44242</v>
      </c>
      <c r="D406" s="49" t="s">
        <v>812</v>
      </c>
      <c r="E406" s="49" t="s">
        <v>17</v>
      </c>
      <c r="F406" s="49" t="s">
        <v>162</v>
      </c>
      <c r="G406" s="49" t="s">
        <v>43</v>
      </c>
      <c r="H406" s="49" t="s">
        <v>159</v>
      </c>
      <c r="I406" s="49">
        <v>296</v>
      </c>
      <c r="J406" s="47">
        <v>723488624.20000005</v>
      </c>
      <c r="K406" s="48">
        <v>66635639.880000003</v>
      </c>
    </row>
    <row r="407" spans="1:12" s="49" customFormat="1" x14ac:dyDescent="0.25">
      <c r="A407" s="49">
        <v>2021</v>
      </c>
      <c r="B407" s="46">
        <v>43886</v>
      </c>
      <c r="C407" s="46">
        <v>43886</v>
      </c>
      <c r="D407" s="49" t="s">
        <v>813</v>
      </c>
      <c r="E407" s="49" t="s">
        <v>19</v>
      </c>
      <c r="F407" s="49" t="s">
        <v>19</v>
      </c>
      <c r="G407" s="49" t="s">
        <v>814</v>
      </c>
      <c r="H407" s="49" t="s">
        <v>159</v>
      </c>
      <c r="I407" s="49">
        <v>24</v>
      </c>
      <c r="J407" s="47">
        <v>66674466.399999999</v>
      </c>
      <c r="K407" s="48">
        <v>7064568.4800000004</v>
      </c>
    </row>
    <row r="408" spans="1:12" s="49" customFormat="1" x14ac:dyDescent="0.25">
      <c r="A408" s="49">
        <v>2021</v>
      </c>
      <c r="B408" s="46">
        <v>44322</v>
      </c>
      <c r="C408" s="46">
        <v>44341</v>
      </c>
      <c r="D408" s="51" t="s">
        <v>815</v>
      </c>
      <c r="E408" s="49" t="s">
        <v>17</v>
      </c>
      <c r="F408" s="49" t="s">
        <v>55</v>
      </c>
      <c r="G408" s="49" t="s">
        <v>816</v>
      </c>
      <c r="H408" s="49" t="s">
        <v>817</v>
      </c>
      <c r="I408" s="49">
        <v>24</v>
      </c>
      <c r="J408" s="47">
        <v>69857542.829999998</v>
      </c>
      <c r="K408" s="48">
        <v>7074235.6200000001</v>
      </c>
    </row>
    <row r="409" spans="1:12" s="49" customFormat="1" x14ac:dyDescent="0.25">
      <c r="A409" s="49">
        <v>2021</v>
      </c>
      <c r="B409" s="50"/>
      <c r="C409" s="46">
        <v>44223</v>
      </c>
      <c r="D409" s="49" t="s">
        <v>818</v>
      </c>
      <c r="E409" s="49" t="s">
        <v>17</v>
      </c>
      <c r="F409" s="49" t="s">
        <v>55</v>
      </c>
      <c r="G409" s="49" t="s">
        <v>819</v>
      </c>
      <c r="H409" s="49" t="s">
        <v>820</v>
      </c>
      <c r="I409" s="49">
        <v>224</v>
      </c>
      <c r="J409" s="47">
        <v>441527210.92000002</v>
      </c>
      <c r="K409" s="48">
        <v>46085558.079999998</v>
      </c>
      <c r="L409" s="49" t="s">
        <v>88</v>
      </c>
    </row>
    <row r="410" spans="1:12" s="49" customFormat="1" x14ac:dyDescent="0.25">
      <c r="A410" s="49">
        <v>2021</v>
      </c>
      <c r="B410" s="46">
        <v>44236</v>
      </c>
      <c r="C410" s="46">
        <v>44224</v>
      </c>
      <c r="D410" s="49" t="s">
        <v>291</v>
      </c>
      <c r="E410" s="49" t="s">
        <v>17</v>
      </c>
      <c r="F410" s="49" t="s">
        <v>162</v>
      </c>
      <c r="G410" s="49" t="s">
        <v>821</v>
      </c>
      <c r="H410" s="49" t="s">
        <v>159</v>
      </c>
      <c r="J410" s="47">
        <v>120940509.20000002</v>
      </c>
      <c r="K410" s="48"/>
      <c r="L410" s="49" t="s">
        <v>88</v>
      </c>
    </row>
    <row r="411" spans="1:12" s="49" customFormat="1" x14ac:dyDescent="0.25">
      <c r="A411" s="49">
        <v>2021</v>
      </c>
      <c r="B411" s="46">
        <v>44222</v>
      </c>
      <c r="C411" s="46">
        <v>44222</v>
      </c>
      <c r="D411" s="49" t="s">
        <v>822</v>
      </c>
      <c r="E411" s="49" t="s">
        <v>19</v>
      </c>
      <c r="F411" s="49" t="s">
        <v>19</v>
      </c>
      <c r="G411" s="49" t="s">
        <v>823</v>
      </c>
      <c r="H411" s="49" t="s">
        <v>619</v>
      </c>
      <c r="I411" s="49">
        <v>56</v>
      </c>
      <c r="J411" s="47">
        <v>160125271.85999998</v>
      </c>
      <c r="K411" s="48">
        <v>16034672.02</v>
      </c>
      <c r="L411" s="49" t="s">
        <v>88</v>
      </c>
    </row>
    <row r="412" spans="1:12" s="49" customFormat="1" x14ac:dyDescent="0.25">
      <c r="A412" s="49">
        <v>2021</v>
      </c>
      <c r="B412" s="46">
        <v>44242</v>
      </c>
      <c r="C412" s="46">
        <v>44242</v>
      </c>
      <c r="D412" s="49" t="s">
        <v>824</v>
      </c>
      <c r="E412" s="49" t="s">
        <v>17</v>
      </c>
      <c r="F412" s="49" t="s">
        <v>162</v>
      </c>
      <c r="G412" s="49" t="s">
        <v>699</v>
      </c>
      <c r="H412" s="49" t="s">
        <v>644</v>
      </c>
      <c r="I412" s="49">
        <v>224</v>
      </c>
      <c r="J412" s="47">
        <v>510220726.68000007</v>
      </c>
      <c r="K412" s="48">
        <v>34783279.159999996</v>
      </c>
      <c r="L412" s="49" t="s">
        <v>88</v>
      </c>
    </row>
    <row r="413" spans="1:12" s="49" customFormat="1" x14ac:dyDescent="0.25">
      <c r="A413" s="49">
        <v>2021</v>
      </c>
      <c r="B413" s="46">
        <v>44334</v>
      </c>
      <c r="C413" s="46">
        <v>44369</v>
      </c>
      <c r="D413" s="51" t="s">
        <v>825</v>
      </c>
      <c r="E413" s="49" t="s">
        <v>17</v>
      </c>
      <c r="F413" s="49" t="s">
        <v>162</v>
      </c>
      <c r="G413" s="49" t="s">
        <v>826</v>
      </c>
      <c r="H413" s="52" t="s">
        <v>771</v>
      </c>
      <c r="I413" s="49">
        <v>216</v>
      </c>
      <c r="J413" s="47">
        <v>441863289.58999991</v>
      </c>
      <c r="K413" s="48">
        <v>44904203.359999999</v>
      </c>
      <c r="L413" s="49" t="s">
        <v>88</v>
      </c>
    </row>
    <row r="414" spans="1:12" s="49" customFormat="1" x14ac:dyDescent="0.25">
      <c r="A414" s="49">
        <v>2021</v>
      </c>
      <c r="B414" s="46">
        <v>44245</v>
      </c>
      <c r="C414" s="46">
        <v>44245</v>
      </c>
      <c r="D414" s="49" t="s">
        <v>827</v>
      </c>
      <c r="E414" s="49" t="s">
        <v>16</v>
      </c>
      <c r="F414" s="49" t="s">
        <v>210</v>
      </c>
      <c r="G414" s="49" t="s">
        <v>828</v>
      </c>
      <c r="H414" s="49" t="s">
        <v>159</v>
      </c>
      <c r="I414" s="49">
        <v>128</v>
      </c>
      <c r="J414" s="47"/>
      <c r="K414" s="48">
        <v>30212768</v>
      </c>
    </row>
    <row r="415" spans="1:12" s="49" customFormat="1" x14ac:dyDescent="0.25">
      <c r="A415" s="49">
        <v>2021</v>
      </c>
      <c r="B415" s="46">
        <v>44316</v>
      </c>
      <c r="C415" s="46">
        <v>44343</v>
      </c>
      <c r="D415" s="51" t="s">
        <v>829</v>
      </c>
      <c r="E415" s="49" t="s">
        <v>17</v>
      </c>
      <c r="F415" s="49" t="s">
        <v>55</v>
      </c>
      <c r="G415" s="49" t="s">
        <v>830</v>
      </c>
      <c r="H415" s="49" t="s">
        <v>159</v>
      </c>
      <c r="I415" s="49">
        <v>16</v>
      </c>
      <c r="J415" s="47">
        <v>39585738.479999997</v>
      </c>
      <c r="K415" s="48">
        <v>4191576.48</v>
      </c>
    </row>
    <row r="416" spans="1:12" s="49" customFormat="1" ht="30" x14ac:dyDescent="0.25">
      <c r="A416" s="49">
        <v>2021</v>
      </c>
      <c r="B416" s="46">
        <v>44347</v>
      </c>
      <c r="C416" s="46">
        <v>44369</v>
      </c>
      <c r="D416" s="51" t="s">
        <v>831</v>
      </c>
      <c r="E416" s="49" t="s">
        <v>19</v>
      </c>
      <c r="F416" s="49" t="s">
        <v>19</v>
      </c>
      <c r="G416" s="49" t="s">
        <v>709</v>
      </c>
      <c r="H416" s="52" t="s">
        <v>752</v>
      </c>
      <c r="I416" s="49">
        <v>64</v>
      </c>
      <c r="J416" s="47">
        <v>164679540.31999999</v>
      </c>
      <c r="K416" s="48">
        <v>17272925.440000001</v>
      </c>
    </row>
    <row r="417" spans="1:12" s="49" customFormat="1" x14ac:dyDescent="0.25">
      <c r="A417" s="49">
        <v>2021</v>
      </c>
      <c r="B417" s="46">
        <v>44305</v>
      </c>
      <c r="C417" s="46">
        <v>44343</v>
      </c>
      <c r="D417" s="51" t="s">
        <v>832</v>
      </c>
      <c r="E417" s="49" t="s">
        <v>17</v>
      </c>
      <c r="F417" s="49" t="s">
        <v>71</v>
      </c>
      <c r="G417" s="51" t="s">
        <v>833</v>
      </c>
      <c r="H417" s="49" t="s">
        <v>249</v>
      </c>
      <c r="I417" s="49">
        <v>288</v>
      </c>
      <c r="J417" s="47">
        <v>624343906.62</v>
      </c>
      <c r="K417" s="48">
        <v>65423060.640000001</v>
      </c>
      <c r="L417" s="49" t="s">
        <v>88</v>
      </c>
    </row>
    <row r="418" spans="1:12" s="49" customFormat="1" x14ac:dyDescent="0.25">
      <c r="A418" s="49">
        <v>2021</v>
      </c>
      <c r="B418" s="46">
        <v>44334</v>
      </c>
      <c r="C418" s="46">
        <v>44357</v>
      </c>
      <c r="D418" s="51" t="s">
        <v>834</v>
      </c>
      <c r="E418" s="49" t="s">
        <v>11</v>
      </c>
      <c r="F418" s="49" t="s">
        <v>399</v>
      </c>
      <c r="G418" s="49" t="s">
        <v>835</v>
      </c>
      <c r="H418" s="49" t="s">
        <v>159</v>
      </c>
      <c r="I418" s="49">
        <v>186</v>
      </c>
      <c r="J418" s="47">
        <v>386337896.46000004</v>
      </c>
      <c r="K418" s="48">
        <v>37419303.399999999</v>
      </c>
      <c r="L418" s="49" t="s">
        <v>88</v>
      </c>
    </row>
    <row r="419" spans="1:12" s="49" customFormat="1" x14ac:dyDescent="0.25">
      <c r="A419" s="49">
        <v>2021</v>
      </c>
      <c r="B419" s="46">
        <v>44224</v>
      </c>
      <c r="C419" s="46">
        <v>44224</v>
      </c>
      <c r="D419" s="49" t="s">
        <v>836</v>
      </c>
      <c r="E419" s="49" t="s">
        <v>19</v>
      </c>
      <c r="F419" s="49" t="s">
        <v>19</v>
      </c>
      <c r="G419" s="49" t="s">
        <v>837</v>
      </c>
      <c r="H419" s="49" t="s">
        <v>159</v>
      </c>
      <c r="I419" s="49">
        <v>344</v>
      </c>
      <c r="J419" s="47">
        <v>708036487.44999993</v>
      </c>
      <c r="K419" s="48">
        <v>96352228.560000002</v>
      </c>
    </row>
    <row r="420" spans="1:12" s="49" customFormat="1" ht="29.25" customHeight="1" x14ac:dyDescent="0.25">
      <c r="A420" s="49">
        <v>2021</v>
      </c>
      <c r="B420" s="46">
        <v>44253</v>
      </c>
      <c r="C420" s="46">
        <v>44252</v>
      </c>
      <c r="D420" s="49" t="s">
        <v>838</v>
      </c>
      <c r="E420" s="49" t="s">
        <v>17</v>
      </c>
      <c r="F420" s="49" t="s">
        <v>55</v>
      </c>
      <c r="G420" s="49" t="s">
        <v>839</v>
      </c>
      <c r="H420" s="49" t="s">
        <v>820</v>
      </c>
      <c r="I420" s="49">
        <v>65</v>
      </c>
      <c r="J420" s="47">
        <v>159721134.90000001</v>
      </c>
      <c r="K420" s="48">
        <v>15561016.23</v>
      </c>
    </row>
    <row r="421" spans="1:12" s="49" customFormat="1" x14ac:dyDescent="0.25">
      <c r="A421" s="49">
        <v>2021</v>
      </c>
      <c r="B421" s="46">
        <v>44344</v>
      </c>
      <c r="C421" s="50"/>
      <c r="D421" s="51" t="s">
        <v>840</v>
      </c>
      <c r="E421" s="49" t="s">
        <v>17</v>
      </c>
      <c r="F421" s="49" t="s">
        <v>162</v>
      </c>
      <c r="G421" s="49" t="s">
        <v>841</v>
      </c>
      <c r="H421" s="49" t="s">
        <v>249</v>
      </c>
      <c r="I421" s="49">
        <v>352</v>
      </c>
      <c r="J421" s="47">
        <v>117304354.96000001</v>
      </c>
      <c r="K421" s="48">
        <v>74270734.540000007</v>
      </c>
    </row>
    <row r="422" spans="1:12" s="49" customFormat="1" x14ac:dyDescent="0.25">
      <c r="A422" s="49">
        <v>2021</v>
      </c>
      <c r="B422" s="46">
        <v>44113</v>
      </c>
      <c r="C422" s="46">
        <v>44231</v>
      </c>
      <c r="D422" s="49" t="s">
        <v>842</v>
      </c>
      <c r="E422" s="49" t="s">
        <v>17</v>
      </c>
      <c r="F422" s="49" t="s">
        <v>162</v>
      </c>
      <c r="G422" s="49" t="s">
        <v>843</v>
      </c>
      <c r="H422" s="49" t="s">
        <v>617</v>
      </c>
      <c r="I422" s="49">
        <v>240</v>
      </c>
      <c r="J422" s="47">
        <v>491673036.30000007</v>
      </c>
      <c r="K422" s="48">
        <v>51265324.799999997</v>
      </c>
    </row>
    <row r="423" spans="1:12" s="49" customFormat="1" x14ac:dyDescent="0.25">
      <c r="A423" s="49">
        <v>2021</v>
      </c>
      <c r="B423" s="46">
        <v>44260</v>
      </c>
      <c r="C423" s="46">
        <v>44258</v>
      </c>
      <c r="D423" s="49" t="s">
        <v>844</v>
      </c>
      <c r="E423" s="49" t="s">
        <v>26</v>
      </c>
      <c r="F423" s="49" t="s">
        <v>60</v>
      </c>
      <c r="G423" s="49" t="s">
        <v>845</v>
      </c>
      <c r="H423" s="49" t="s">
        <v>846</v>
      </c>
      <c r="I423" s="49">
        <v>644</v>
      </c>
      <c r="J423" s="47">
        <v>1043727580.1700001</v>
      </c>
      <c r="K423" s="48">
        <v>116230439.42</v>
      </c>
      <c r="L423" s="49" t="s">
        <v>88</v>
      </c>
    </row>
    <row r="424" spans="1:12" s="49" customFormat="1" x14ac:dyDescent="0.25">
      <c r="A424" s="49">
        <v>2021</v>
      </c>
      <c r="B424" s="46">
        <v>44260</v>
      </c>
      <c r="C424" s="46">
        <v>44316</v>
      </c>
      <c r="D424" s="49" t="s">
        <v>847</v>
      </c>
      <c r="E424" s="49" t="s">
        <v>17</v>
      </c>
      <c r="F424" s="49" t="s">
        <v>71</v>
      </c>
      <c r="G424" s="49" t="s">
        <v>848</v>
      </c>
      <c r="H424" s="49" t="s">
        <v>619</v>
      </c>
      <c r="I424" s="49">
        <v>21</v>
      </c>
      <c r="J424" s="47">
        <v>46435369.740000002</v>
      </c>
      <c r="K424" s="47">
        <f>+I424*$K$409/$I$409</f>
        <v>4320521.0699999994</v>
      </c>
    </row>
    <row r="425" spans="1:12" s="49" customFormat="1" x14ac:dyDescent="0.25">
      <c r="A425" s="49">
        <v>2021</v>
      </c>
      <c r="B425" s="46">
        <v>44243</v>
      </c>
      <c r="C425" s="46">
        <v>44243</v>
      </c>
      <c r="D425" s="49" t="s">
        <v>849</v>
      </c>
      <c r="E425" s="49" t="s">
        <v>17</v>
      </c>
      <c r="F425" s="49" t="s">
        <v>162</v>
      </c>
      <c r="G425" s="49" t="s">
        <v>850</v>
      </c>
      <c r="H425" s="49" t="s">
        <v>159</v>
      </c>
      <c r="I425" s="49">
        <v>296</v>
      </c>
      <c r="J425" s="47">
        <v>678311788.352</v>
      </c>
      <c r="K425" s="48">
        <v>68797817.159999996</v>
      </c>
      <c r="L425" s="49" t="s">
        <v>88</v>
      </c>
    </row>
    <row r="426" spans="1:12" s="49" customFormat="1" x14ac:dyDescent="0.25">
      <c r="A426" s="49">
        <v>2021</v>
      </c>
      <c r="B426" s="46">
        <v>44323</v>
      </c>
      <c r="C426" s="46">
        <v>44215</v>
      </c>
      <c r="D426" s="49" t="s">
        <v>851</v>
      </c>
      <c r="E426" s="49" t="s">
        <v>17</v>
      </c>
      <c r="F426" s="49" t="s">
        <v>55</v>
      </c>
      <c r="G426" s="49" t="s">
        <v>34</v>
      </c>
      <c r="H426" s="49" t="s">
        <v>630</v>
      </c>
      <c r="I426" s="49">
        <v>2544</v>
      </c>
      <c r="J426" s="47">
        <v>4540584335.29</v>
      </c>
      <c r="K426" s="48">
        <v>329599562.51999998</v>
      </c>
      <c r="L426" s="49" t="s">
        <v>88</v>
      </c>
    </row>
    <row r="427" spans="1:12" s="49" customFormat="1" x14ac:dyDescent="0.25">
      <c r="A427" s="49">
        <v>2021</v>
      </c>
      <c r="B427" s="46">
        <v>44202</v>
      </c>
      <c r="C427" s="46">
        <v>44201</v>
      </c>
      <c r="D427" s="49" t="s">
        <v>852</v>
      </c>
      <c r="E427" s="49" t="s">
        <v>17</v>
      </c>
      <c r="F427" s="49" t="s">
        <v>55</v>
      </c>
      <c r="G427" s="49" t="s">
        <v>40</v>
      </c>
      <c r="H427" s="49" t="s">
        <v>853</v>
      </c>
      <c r="I427" s="49">
        <v>984</v>
      </c>
      <c r="J427" s="47">
        <v>2233824575.04</v>
      </c>
      <c r="K427" s="48">
        <v>232427349.03999999</v>
      </c>
    </row>
    <row r="428" spans="1:12" s="49" customFormat="1" x14ac:dyDescent="0.25">
      <c r="A428" s="49">
        <v>2021</v>
      </c>
      <c r="B428" s="46">
        <v>44092</v>
      </c>
      <c r="C428" s="46">
        <v>44257</v>
      </c>
      <c r="D428" s="49" t="s">
        <v>854</v>
      </c>
      <c r="E428" s="49" t="s">
        <v>22</v>
      </c>
      <c r="F428" s="49" t="s">
        <v>22</v>
      </c>
      <c r="G428" s="49" t="s">
        <v>855</v>
      </c>
      <c r="H428" s="49" t="s">
        <v>412</v>
      </c>
      <c r="I428" s="49">
        <v>800</v>
      </c>
      <c r="J428" s="47">
        <v>1688031526.71</v>
      </c>
      <c r="K428" s="48">
        <v>158478312</v>
      </c>
    </row>
    <row r="429" spans="1:12" s="49" customFormat="1" x14ac:dyDescent="0.25">
      <c r="A429" s="49">
        <v>2021</v>
      </c>
      <c r="B429" s="46">
        <v>44246</v>
      </c>
      <c r="C429" s="46">
        <v>44362</v>
      </c>
      <c r="D429" s="51" t="s">
        <v>856</v>
      </c>
      <c r="E429" s="49" t="s">
        <v>21</v>
      </c>
      <c r="F429" s="49" t="s">
        <v>21</v>
      </c>
      <c r="G429" s="49" t="s">
        <v>857</v>
      </c>
      <c r="H429" s="49" t="s">
        <v>249</v>
      </c>
      <c r="I429" s="49">
        <v>126</v>
      </c>
      <c r="J429" s="47">
        <v>437051059.58999997</v>
      </c>
      <c r="K429" s="48">
        <v>35095668.759999998</v>
      </c>
    </row>
    <row r="430" spans="1:12" s="49" customFormat="1" x14ac:dyDescent="0.25">
      <c r="A430" s="49">
        <v>2021</v>
      </c>
      <c r="B430" s="46">
        <v>44285</v>
      </c>
      <c r="C430" s="46">
        <v>44328</v>
      </c>
      <c r="D430" s="49" t="s">
        <v>464</v>
      </c>
      <c r="E430" s="49" t="s">
        <v>17</v>
      </c>
      <c r="F430" s="49" t="s">
        <v>10</v>
      </c>
      <c r="G430" s="49" t="s">
        <v>465</v>
      </c>
      <c r="H430" s="49" t="s">
        <v>159</v>
      </c>
      <c r="I430" s="49">
        <v>12</v>
      </c>
      <c r="J430" s="53" t="s">
        <v>807</v>
      </c>
      <c r="K430" s="54" t="s">
        <v>807</v>
      </c>
      <c r="L430" s="56" t="s">
        <v>808</v>
      </c>
    </row>
    <row r="431" spans="1:12" s="49" customFormat="1" x14ac:dyDescent="0.25">
      <c r="A431" s="49">
        <v>2021</v>
      </c>
      <c r="B431" s="46">
        <v>44331</v>
      </c>
      <c r="C431" s="46">
        <v>44382</v>
      </c>
      <c r="D431" s="49" t="s">
        <v>858</v>
      </c>
      <c r="E431" s="49" t="s">
        <v>17</v>
      </c>
      <c r="F431" s="49" t="s">
        <v>162</v>
      </c>
      <c r="G431" s="49" t="s">
        <v>859</v>
      </c>
      <c r="H431" s="49" t="s">
        <v>77</v>
      </c>
      <c r="I431" s="49">
        <v>128</v>
      </c>
      <c r="J431" s="47">
        <v>300764870.75999999</v>
      </c>
      <c r="K431" s="48">
        <v>29909179.050000001</v>
      </c>
      <c r="L431" s="49" t="s">
        <v>1109</v>
      </c>
    </row>
    <row r="432" spans="1:12" x14ac:dyDescent="0.25">
      <c r="A432" s="49">
        <v>2021</v>
      </c>
      <c r="B432" s="57">
        <v>44370</v>
      </c>
      <c r="C432" s="57">
        <v>44382</v>
      </c>
      <c r="D432" s="49" t="s">
        <v>860</v>
      </c>
      <c r="E432" s="49" t="s">
        <v>17</v>
      </c>
      <c r="F432" s="49" t="s">
        <v>55</v>
      </c>
      <c r="G432" s="49" t="s">
        <v>187</v>
      </c>
      <c r="H432" s="49" t="s">
        <v>98</v>
      </c>
      <c r="I432" s="49">
        <v>36</v>
      </c>
      <c r="J432" s="7" t="s">
        <v>807</v>
      </c>
      <c r="K432" s="1" t="s">
        <v>807</v>
      </c>
      <c r="L432" t="s">
        <v>808</v>
      </c>
    </row>
    <row r="433" spans="1:12" ht="30" x14ac:dyDescent="0.25">
      <c r="A433" s="49">
        <v>2021</v>
      </c>
      <c r="B433" s="57">
        <v>44357</v>
      </c>
      <c r="C433" s="57">
        <v>44389</v>
      </c>
      <c r="D433" s="49" t="s">
        <v>861</v>
      </c>
      <c r="E433" s="49" t="s">
        <v>17</v>
      </c>
      <c r="F433" t="s">
        <v>55</v>
      </c>
      <c r="G433" s="49" t="s">
        <v>862</v>
      </c>
      <c r="H433" s="49" t="s">
        <v>863</v>
      </c>
      <c r="I433" s="52" t="s">
        <v>864</v>
      </c>
      <c r="J433" s="7">
        <v>973801715.57059979</v>
      </c>
      <c r="K433" s="1">
        <v>103116740.92</v>
      </c>
      <c r="L433" t="s">
        <v>88</v>
      </c>
    </row>
    <row r="434" spans="1:12" x14ac:dyDescent="0.25">
      <c r="A434" s="49">
        <v>2021</v>
      </c>
      <c r="B434" s="57">
        <v>44376</v>
      </c>
      <c r="C434" s="57">
        <v>44389</v>
      </c>
      <c r="D434" s="49" t="s">
        <v>865</v>
      </c>
      <c r="E434" s="49" t="s">
        <v>18</v>
      </c>
      <c r="F434" s="49" t="s">
        <v>446</v>
      </c>
      <c r="G434" s="49" t="s">
        <v>866</v>
      </c>
      <c r="H434" s="49" t="s">
        <v>149</v>
      </c>
      <c r="I434" s="49">
        <v>312</v>
      </c>
      <c r="J434" s="7">
        <v>803982687.64999998</v>
      </c>
      <c r="K434" s="1">
        <v>85472742</v>
      </c>
      <c r="L434" t="s">
        <v>88</v>
      </c>
    </row>
    <row r="435" spans="1:12" x14ac:dyDescent="0.25">
      <c r="A435" s="49">
        <v>2021</v>
      </c>
      <c r="B435" s="57">
        <v>44379</v>
      </c>
      <c r="C435" s="57">
        <v>44389</v>
      </c>
      <c r="D435" s="49" t="s">
        <v>867</v>
      </c>
      <c r="E435" s="49" t="s">
        <v>19</v>
      </c>
      <c r="F435" s="49" t="s">
        <v>19</v>
      </c>
      <c r="G435" s="49" t="s">
        <v>601</v>
      </c>
      <c r="H435" s="49" t="s">
        <v>868</v>
      </c>
      <c r="I435" s="49">
        <v>232</v>
      </c>
      <c r="J435" s="7">
        <v>375805898.95999998</v>
      </c>
      <c r="K435" s="1">
        <v>41309087.520000003</v>
      </c>
    </row>
    <row r="436" spans="1:12" x14ac:dyDescent="0.25">
      <c r="A436" s="49">
        <v>2021</v>
      </c>
      <c r="B436" s="57">
        <v>44379</v>
      </c>
      <c r="C436" s="57">
        <v>44396</v>
      </c>
      <c r="D436" s="49" t="s">
        <v>564</v>
      </c>
      <c r="E436" s="49" t="s">
        <v>10</v>
      </c>
      <c r="F436" s="49" t="s">
        <v>10</v>
      </c>
      <c r="G436" s="49" t="s">
        <v>869</v>
      </c>
      <c r="H436" s="49" t="s">
        <v>98</v>
      </c>
      <c r="I436" s="49">
        <v>120</v>
      </c>
      <c r="J436" s="7">
        <v>269315824.06999999</v>
      </c>
      <c r="K436" s="1">
        <v>20238815.870000001</v>
      </c>
    </row>
    <row r="437" spans="1:12" x14ac:dyDescent="0.25">
      <c r="A437" s="49">
        <v>2021</v>
      </c>
      <c r="B437" s="57">
        <v>44383</v>
      </c>
      <c r="C437" s="57">
        <v>44396</v>
      </c>
      <c r="D437" s="49" t="s">
        <v>870</v>
      </c>
      <c r="E437" s="49" t="s">
        <v>17</v>
      </c>
      <c r="F437" t="s">
        <v>71</v>
      </c>
      <c r="G437" s="49" t="s">
        <v>589</v>
      </c>
      <c r="H437" s="49" t="s">
        <v>98</v>
      </c>
      <c r="I437" s="49">
        <v>28</v>
      </c>
      <c r="J437" s="7">
        <v>83391836.239999995</v>
      </c>
      <c r="K437" s="1">
        <v>7178172.4000000004</v>
      </c>
    </row>
    <row r="438" spans="1:12" x14ac:dyDescent="0.25">
      <c r="A438" s="49">
        <v>2021</v>
      </c>
      <c r="B438" s="57">
        <v>44323</v>
      </c>
      <c r="C438" s="57">
        <v>44396</v>
      </c>
      <c r="D438" s="49" t="s">
        <v>871</v>
      </c>
      <c r="E438" s="49" t="s">
        <v>17</v>
      </c>
      <c r="F438" s="49" t="s">
        <v>162</v>
      </c>
      <c r="G438" s="49" t="s">
        <v>872</v>
      </c>
      <c r="H438" s="49" t="s">
        <v>249</v>
      </c>
      <c r="I438" s="49">
        <v>38</v>
      </c>
      <c r="J438" s="7">
        <v>82823527.579999998</v>
      </c>
      <c r="K438" s="1">
        <v>6757575.1799999997</v>
      </c>
      <c r="L438" t="s">
        <v>88</v>
      </c>
    </row>
    <row r="439" spans="1:12" ht="30" x14ac:dyDescent="0.25">
      <c r="A439" s="49">
        <v>2021</v>
      </c>
      <c r="B439" s="57">
        <v>44396</v>
      </c>
      <c r="C439" s="57">
        <v>44405</v>
      </c>
      <c r="D439" s="49" t="s">
        <v>861</v>
      </c>
      <c r="E439" s="49" t="s">
        <v>17</v>
      </c>
      <c r="F439" s="49" t="s">
        <v>55</v>
      </c>
      <c r="G439" s="49" t="s">
        <v>862</v>
      </c>
      <c r="H439" s="49" t="s">
        <v>873</v>
      </c>
      <c r="I439" s="52" t="s">
        <v>864</v>
      </c>
      <c r="J439" s="7">
        <v>973801715.57059979</v>
      </c>
      <c r="K439" s="1">
        <v>103116741</v>
      </c>
      <c r="L439" t="s">
        <v>88</v>
      </c>
    </row>
    <row r="440" spans="1:12" x14ac:dyDescent="0.25">
      <c r="A440" s="49">
        <v>2021</v>
      </c>
      <c r="B440" s="57">
        <v>44375</v>
      </c>
      <c r="C440" s="57">
        <v>44405</v>
      </c>
      <c r="D440" s="49" t="s">
        <v>874</v>
      </c>
      <c r="E440" s="49" t="s">
        <v>17</v>
      </c>
      <c r="F440" s="49" t="s">
        <v>71</v>
      </c>
      <c r="G440" s="49" t="s">
        <v>366</v>
      </c>
      <c r="H440" s="49" t="s">
        <v>98</v>
      </c>
      <c r="I440" s="49">
        <v>100</v>
      </c>
      <c r="J440" s="7">
        <v>289687121.99000001</v>
      </c>
      <c r="K440" s="1">
        <v>33850943.460000001</v>
      </c>
    </row>
    <row r="441" spans="1:12" x14ac:dyDescent="0.25">
      <c r="A441" s="49">
        <v>2021</v>
      </c>
      <c r="B441" s="57">
        <v>44344</v>
      </c>
      <c r="C441" s="57">
        <v>44406</v>
      </c>
      <c r="D441" s="49" t="s">
        <v>875</v>
      </c>
      <c r="E441" s="49" t="s">
        <v>10</v>
      </c>
      <c r="F441" s="49" t="s">
        <v>10</v>
      </c>
      <c r="G441" s="49" t="s">
        <v>266</v>
      </c>
      <c r="H441" t="s">
        <v>98</v>
      </c>
      <c r="I441" s="49"/>
      <c r="K441" s="1"/>
      <c r="L441" t="s">
        <v>88</v>
      </c>
    </row>
    <row r="442" spans="1:12" ht="52.5" customHeight="1" x14ac:dyDescent="0.25">
      <c r="A442" s="58">
        <v>2021</v>
      </c>
      <c r="B442" s="59">
        <v>44403</v>
      </c>
      <c r="C442" s="59">
        <v>44410</v>
      </c>
      <c r="D442" s="58" t="s">
        <v>876</v>
      </c>
      <c r="E442" s="58" t="s">
        <v>17</v>
      </c>
      <c r="F442" s="58" t="s">
        <v>162</v>
      </c>
      <c r="G442" s="60" t="s">
        <v>877</v>
      </c>
      <c r="H442" s="49" t="s">
        <v>249</v>
      </c>
      <c r="I442" s="49">
        <v>192</v>
      </c>
      <c r="J442" s="7">
        <v>411221035.44</v>
      </c>
      <c r="K442" s="1">
        <v>44774384.271359995</v>
      </c>
    </row>
    <row r="443" spans="1:12" ht="30" x14ac:dyDescent="0.25">
      <c r="A443" s="49">
        <v>2021</v>
      </c>
      <c r="B443" s="57">
        <v>44391</v>
      </c>
      <c r="C443" s="57">
        <v>44410</v>
      </c>
      <c r="D443" s="49" t="s">
        <v>878</v>
      </c>
      <c r="E443" s="49" t="s">
        <v>18</v>
      </c>
      <c r="F443" s="49" t="s">
        <v>879</v>
      </c>
      <c r="G443" s="49" t="s">
        <v>880</v>
      </c>
      <c r="H443" s="52" t="s">
        <v>881</v>
      </c>
      <c r="I443" s="49">
        <v>720</v>
      </c>
      <c r="J443" s="7">
        <v>1444866400.21</v>
      </c>
      <c r="K443" s="1">
        <v>135025562.88</v>
      </c>
    </row>
    <row r="444" spans="1:12" x14ac:dyDescent="0.25">
      <c r="A444" s="49">
        <v>2021</v>
      </c>
      <c r="B444" s="57">
        <v>44391</v>
      </c>
      <c r="C444" s="57">
        <v>44411</v>
      </c>
      <c r="D444" s="49" t="s">
        <v>882</v>
      </c>
      <c r="E444" s="49" t="s">
        <v>17</v>
      </c>
      <c r="F444" s="49" t="s">
        <v>162</v>
      </c>
      <c r="G444" s="49" t="s">
        <v>502</v>
      </c>
      <c r="H444" s="49" t="s">
        <v>883</v>
      </c>
      <c r="I444" s="49">
        <v>20</v>
      </c>
      <c r="J444" s="7">
        <v>64702999.710000001</v>
      </c>
      <c r="K444" s="1">
        <v>5735293.3399999999</v>
      </c>
    </row>
    <row r="445" spans="1:12" x14ac:dyDescent="0.25">
      <c r="A445" s="49">
        <v>2021</v>
      </c>
      <c r="B445" s="57">
        <v>44398</v>
      </c>
      <c r="C445" s="57">
        <v>44414</v>
      </c>
      <c r="D445" s="49" t="s">
        <v>225</v>
      </c>
      <c r="E445" s="49" t="s">
        <v>17</v>
      </c>
      <c r="F445" s="49" t="s">
        <v>71</v>
      </c>
      <c r="G445" s="49" t="s">
        <v>226</v>
      </c>
      <c r="H445" s="49" t="s">
        <v>198</v>
      </c>
      <c r="I445" s="49">
        <v>830</v>
      </c>
      <c r="J445" s="7">
        <v>1453743374.52</v>
      </c>
      <c r="K445" s="1">
        <v>151320420.40000001</v>
      </c>
    </row>
    <row r="446" spans="1:12" ht="30" x14ac:dyDescent="0.25">
      <c r="A446" s="49">
        <v>2021</v>
      </c>
      <c r="B446" s="57">
        <v>44414</v>
      </c>
      <c r="C446" s="57">
        <v>44427</v>
      </c>
      <c r="D446" s="49" t="s">
        <v>884</v>
      </c>
      <c r="E446" s="49" t="s">
        <v>17</v>
      </c>
      <c r="F446" s="49" t="s">
        <v>55</v>
      </c>
      <c r="G446" s="49" t="s">
        <v>885</v>
      </c>
      <c r="H446" s="52" t="s">
        <v>886</v>
      </c>
      <c r="I446" s="49">
        <v>40</v>
      </c>
      <c r="J446" s="7">
        <v>124765754.56999999</v>
      </c>
      <c r="K446" s="1">
        <v>13644572</v>
      </c>
      <c r="L446" t="s">
        <v>88</v>
      </c>
    </row>
    <row r="447" spans="1:12" x14ac:dyDescent="0.25">
      <c r="A447" s="49">
        <v>2021</v>
      </c>
      <c r="B447" s="57">
        <v>44420</v>
      </c>
      <c r="C447" s="57">
        <v>44431</v>
      </c>
      <c r="D447" s="49" t="s">
        <v>887</v>
      </c>
      <c r="E447" s="49" t="s">
        <v>19</v>
      </c>
      <c r="F447" s="49" t="s">
        <v>19</v>
      </c>
      <c r="G447" s="49" t="s">
        <v>601</v>
      </c>
      <c r="H447" s="49" t="s">
        <v>249</v>
      </c>
      <c r="I447" s="49">
        <v>192</v>
      </c>
      <c r="J447" s="7">
        <v>529607372.68000001</v>
      </c>
      <c r="K447" s="1">
        <v>58941728.640000001</v>
      </c>
    </row>
    <row r="448" spans="1:12" x14ac:dyDescent="0.25">
      <c r="A448" s="49">
        <v>2021</v>
      </c>
      <c r="B448" s="57">
        <v>44061</v>
      </c>
      <c r="C448" s="57">
        <v>44438</v>
      </c>
      <c r="D448" s="49" t="s">
        <v>184</v>
      </c>
      <c r="E448" s="49" t="s">
        <v>10</v>
      </c>
      <c r="F448" s="49" t="s">
        <v>10</v>
      </c>
      <c r="G448" s="49" t="s">
        <v>185</v>
      </c>
      <c r="H448" s="49" t="s">
        <v>103</v>
      </c>
      <c r="I448" s="49"/>
      <c r="J448" s="7">
        <v>173491638.91999999</v>
      </c>
      <c r="K448" s="1">
        <v>16489054.720000001</v>
      </c>
      <c r="L448" t="s">
        <v>88</v>
      </c>
    </row>
    <row r="449" spans="1:12" x14ac:dyDescent="0.25">
      <c r="A449" s="49">
        <v>2021</v>
      </c>
      <c r="B449" s="57">
        <v>44414</v>
      </c>
      <c r="C449" s="57">
        <v>44442</v>
      </c>
      <c r="D449" t="s">
        <v>888</v>
      </c>
      <c r="E449" t="s">
        <v>23</v>
      </c>
      <c r="F449" t="s">
        <v>23</v>
      </c>
      <c r="G449" t="s">
        <v>889</v>
      </c>
      <c r="H449" t="s">
        <v>890</v>
      </c>
      <c r="J449" s="7">
        <v>314535531.88999999</v>
      </c>
      <c r="K449" s="1">
        <v>35208613.460000001</v>
      </c>
      <c r="L449" t="s">
        <v>88</v>
      </c>
    </row>
    <row r="450" spans="1:12" ht="30" x14ac:dyDescent="0.25">
      <c r="A450" s="49">
        <v>2021</v>
      </c>
      <c r="B450" s="57">
        <v>44434</v>
      </c>
      <c r="C450" s="57">
        <v>44442</v>
      </c>
      <c r="D450" s="52" t="s">
        <v>281</v>
      </c>
      <c r="E450" s="49" t="s">
        <v>17</v>
      </c>
      <c r="F450" s="52" t="s">
        <v>891</v>
      </c>
      <c r="G450" s="49" t="s">
        <v>892</v>
      </c>
      <c r="H450" s="49" t="s">
        <v>124</v>
      </c>
      <c r="I450" s="52" t="s">
        <v>893</v>
      </c>
      <c r="J450" s="7">
        <v>1573986980.4100001</v>
      </c>
      <c r="K450" s="1">
        <v>168932110.08000001</v>
      </c>
    </row>
    <row r="451" spans="1:12" ht="30" x14ac:dyDescent="0.25">
      <c r="A451" s="49">
        <v>2021</v>
      </c>
      <c r="B451" s="57">
        <v>44433</v>
      </c>
      <c r="C451" s="57">
        <v>44459</v>
      </c>
      <c r="D451" s="49" t="s">
        <v>381</v>
      </c>
      <c r="E451" s="49" t="s">
        <v>17</v>
      </c>
      <c r="F451" s="52" t="s">
        <v>894</v>
      </c>
      <c r="G451" s="49" t="s">
        <v>382</v>
      </c>
      <c r="H451" s="49" t="s">
        <v>180</v>
      </c>
      <c r="I451" s="52" t="s">
        <v>895</v>
      </c>
      <c r="J451" s="7">
        <v>71691105.819999993</v>
      </c>
      <c r="K451" s="1">
        <v>6740868.3600000003</v>
      </c>
    </row>
    <row r="452" spans="1:12" x14ac:dyDescent="0.25">
      <c r="A452" s="49">
        <v>2021</v>
      </c>
      <c r="B452" s="57">
        <v>44452</v>
      </c>
      <c r="C452" s="57">
        <v>44459</v>
      </c>
      <c r="D452" s="49" t="s">
        <v>896</v>
      </c>
      <c r="E452" s="49" t="s">
        <v>17</v>
      </c>
      <c r="F452" s="64" t="s">
        <v>891</v>
      </c>
      <c r="G452" s="49" t="s">
        <v>897</v>
      </c>
      <c r="H452" s="49" t="s">
        <v>198</v>
      </c>
      <c r="I452">
        <v>55</v>
      </c>
      <c r="J452" s="7">
        <v>115441778.14</v>
      </c>
      <c r="K452" s="1">
        <v>10356979.52</v>
      </c>
    </row>
    <row r="453" spans="1:12" x14ac:dyDescent="0.25">
      <c r="A453" s="49">
        <v>2021</v>
      </c>
      <c r="B453" s="57">
        <v>44452</v>
      </c>
      <c r="C453" s="57">
        <v>44460</v>
      </c>
      <c r="D453" s="49" t="s">
        <v>898</v>
      </c>
      <c r="E453" s="49" t="s">
        <v>17</v>
      </c>
      <c r="F453" s="64" t="s">
        <v>899</v>
      </c>
      <c r="G453" s="49" t="s">
        <v>607</v>
      </c>
      <c r="H453" s="49" t="s">
        <v>868</v>
      </c>
      <c r="I453">
        <v>1760</v>
      </c>
      <c r="J453" s="7">
        <v>4161342993.3499999</v>
      </c>
      <c r="K453" s="1">
        <v>431054173.44</v>
      </c>
      <c r="L453" t="s">
        <v>88</v>
      </c>
    </row>
    <row r="454" spans="1:12" x14ac:dyDescent="0.25">
      <c r="A454" s="49">
        <v>2021</v>
      </c>
      <c r="B454" s="57">
        <v>44452</v>
      </c>
      <c r="C454" s="57">
        <v>44473</v>
      </c>
      <c r="D454" s="49" t="s">
        <v>900</v>
      </c>
      <c r="E454" t="s">
        <v>17</v>
      </c>
      <c r="F454" s="64" t="s">
        <v>891</v>
      </c>
      <c r="G454" s="49" t="s">
        <v>901</v>
      </c>
      <c r="H454" s="49" t="s">
        <v>883</v>
      </c>
      <c r="I454">
        <v>20</v>
      </c>
      <c r="J454" s="7">
        <v>64702999.710000001</v>
      </c>
      <c r="K454" s="1">
        <v>5732008.8799999999</v>
      </c>
    </row>
    <row r="455" spans="1:12" x14ac:dyDescent="0.25">
      <c r="A455">
        <v>2021</v>
      </c>
      <c r="B455" s="57">
        <v>44461</v>
      </c>
      <c r="C455" s="57">
        <v>44474</v>
      </c>
      <c r="D455" t="s">
        <v>902</v>
      </c>
      <c r="E455" t="s">
        <v>19</v>
      </c>
      <c r="F455" t="s">
        <v>19</v>
      </c>
      <c r="G455" t="s">
        <v>183</v>
      </c>
      <c r="H455" t="s">
        <v>198</v>
      </c>
      <c r="I455">
        <v>136</v>
      </c>
      <c r="J455" s="66" t="s">
        <v>903</v>
      </c>
      <c r="K455" s="65" t="s">
        <v>904</v>
      </c>
      <c r="L455" t="s">
        <v>88</v>
      </c>
    </row>
    <row r="456" spans="1:12" ht="30" x14ac:dyDescent="0.25">
      <c r="A456">
        <v>2021</v>
      </c>
      <c r="B456" s="57">
        <v>44435</v>
      </c>
      <c r="C456" s="57">
        <v>44473</v>
      </c>
      <c r="D456" t="s">
        <v>905</v>
      </c>
      <c r="E456" t="s">
        <v>17</v>
      </c>
      <c r="F456" t="s">
        <v>67</v>
      </c>
      <c r="G456" s="64" t="s">
        <v>906</v>
      </c>
      <c r="H456" t="s">
        <v>180</v>
      </c>
      <c r="I456">
        <v>136</v>
      </c>
      <c r="J456" s="7" t="s">
        <v>907</v>
      </c>
      <c r="K456" t="s">
        <v>908</v>
      </c>
    </row>
    <row r="457" spans="1:12" x14ac:dyDescent="0.25">
      <c r="A457">
        <v>2021</v>
      </c>
      <c r="B457" s="57">
        <v>44446</v>
      </c>
      <c r="C457" s="57">
        <v>44473</v>
      </c>
      <c r="D457" t="s">
        <v>909</v>
      </c>
      <c r="E457" t="s">
        <v>210</v>
      </c>
      <c r="F457" t="s">
        <v>210</v>
      </c>
      <c r="G457" t="s">
        <v>211</v>
      </c>
      <c r="H457" t="s">
        <v>198</v>
      </c>
      <c r="I457">
        <v>128</v>
      </c>
      <c r="J457" s="7" t="s">
        <v>910</v>
      </c>
      <c r="K457" t="s">
        <v>911</v>
      </c>
      <c r="L457" t="s">
        <v>88</v>
      </c>
    </row>
    <row r="458" spans="1:12" x14ac:dyDescent="0.25">
      <c r="A458">
        <v>2021</v>
      </c>
      <c r="B458" s="57">
        <v>44468</v>
      </c>
      <c r="C458" s="57">
        <v>44481</v>
      </c>
      <c r="D458" t="s">
        <v>642</v>
      </c>
      <c r="E458" t="s">
        <v>17</v>
      </c>
      <c r="F458" s="64" t="s">
        <v>912</v>
      </c>
      <c r="G458" t="s">
        <v>913</v>
      </c>
      <c r="H458" t="s">
        <v>180</v>
      </c>
      <c r="I458">
        <v>36</v>
      </c>
      <c r="J458" s="7" t="s">
        <v>914</v>
      </c>
      <c r="K458" t="s">
        <v>915</v>
      </c>
    </row>
    <row r="459" spans="1:12" x14ac:dyDescent="0.25">
      <c r="A459">
        <v>2021</v>
      </c>
      <c r="B459" s="57">
        <v>44418</v>
      </c>
      <c r="C459" s="57">
        <v>44482</v>
      </c>
      <c r="D459" t="s">
        <v>341</v>
      </c>
      <c r="E459" s="64" t="s">
        <v>24</v>
      </c>
      <c r="F459" t="s">
        <v>170</v>
      </c>
      <c r="G459" t="s">
        <v>916</v>
      </c>
      <c r="H459" t="s">
        <v>883</v>
      </c>
      <c r="I459">
        <v>44</v>
      </c>
      <c r="J459" s="7" t="s">
        <v>917</v>
      </c>
      <c r="K459" t="s">
        <v>918</v>
      </c>
    </row>
    <row r="460" spans="1:12" x14ac:dyDescent="0.25">
      <c r="A460">
        <v>2021</v>
      </c>
      <c r="B460" s="57">
        <v>44468</v>
      </c>
      <c r="C460" s="57">
        <v>44481</v>
      </c>
      <c r="D460" t="s">
        <v>919</v>
      </c>
      <c r="E460" t="s">
        <v>17</v>
      </c>
      <c r="F460" s="64" t="s">
        <v>920</v>
      </c>
      <c r="G460" t="s">
        <v>921</v>
      </c>
      <c r="H460" t="s">
        <v>198</v>
      </c>
      <c r="I460">
        <v>1416</v>
      </c>
      <c r="J460" s="7">
        <v>3315656687.1599998</v>
      </c>
      <c r="K460" t="s">
        <v>922</v>
      </c>
      <c r="L460" t="s">
        <v>88</v>
      </c>
    </row>
    <row r="461" spans="1:12" x14ac:dyDescent="0.25">
      <c r="A461">
        <v>2021</v>
      </c>
      <c r="B461" s="57">
        <v>44473</v>
      </c>
      <c r="C461" s="57">
        <v>44483</v>
      </c>
      <c r="D461" t="s">
        <v>923</v>
      </c>
      <c r="E461" t="s">
        <v>19</v>
      </c>
      <c r="F461" t="s">
        <v>19</v>
      </c>
      <c r="G461" s="64" t="s">
        <v>924</v>
      </c>
      <c r="H461" t="s">
        <v>198</v>
      </c>
      <c r="I461">
        <v>656</v>
      </c>
      <c r="J461" s="7" t="s">
        <v>925</v>
      </c>
      <c r="K461" t="s">
        <v>926</v>
      </c>
      <c r="L461" t="s">
        <v>88</v>
      </c>
    </row>
    <row r="462" spans="1:12" x14ac:dyDescent="0.25">
      <c r="A462">
        <v>2021</v>
      </c>
      <c r="B462" s="57">
        <v>44461</v>
      </c>
      <c r="C462" s="57">
        <v>44483</v>
      </c>
      <c r="D462" t="s">
        <v>927</v>
      </c>
      <c r="E462" t="s">
        <v>17</v>
      </c>
      <c r="F462" s="64" t="s">
        <v>920</v>
      </c>
      <c r="G462" t="s">
        <v>928</v>
      </c>
      <c r="H462" t="s">
        <v>929</v>
      </c>
      <c r="I462">
        <v>1472</v>
      </c>
      <c r="J462" s="7" t="s">
        <v>930</v>
      </c>
      <c r="K462" t="s">
        <v>931</v>
      </c>
    </row>
    <row r="463" spans="1:12" x14ac:dyDescent="0.25">
      <c r="A463">
        <v>2021</v>
      </c>
      <c r="B463" s="57">
        <v>44468</v>
      </c>
      <c r="C463" s="57">
        <v>44502</v>
      </c>
      <c r="D463" t="s">
        <v>932</v>
      </c>
      <c r="E463" t="s">
        <v>17</v>
      </c>
      <c r="F463" t="s">
        <v>933</v>
      </c>
      <c r="G463" t="s">
        <v>934</v>
      </c>
      <c r="H463" t="s">
        <v>198</v>
      </c>
      <c r="I463">
        <v>264</v>
      </c>
      <c r="J463" s="7" t="s">
        <v>935</v>
      </c>
      <c r="K463" t="s">
        <v>936</v>
      </c>
      <c r="L463" t="s">
        <v>88</v>
      </c>
    </row>
    <row r="464" spans="1:12" x14ac:dyDescent="0.25">
      <c r="A464">
        <v>2021</v>
      </c>
      <c r="B464" s="57">
        <v>44448</v>
      </c>
      <c r="C464" s="57">
        <v>44482</v>
      </c>
      <c r="D464" t="s">
        <v>937</v>
      </c>
      <c r="E464" t="s">
        <v>17</v>
      </c>
      <c r="F464" s="64" t="s">
        <v>938</v>
      </c>
      <c r="G464" t="s">
        <v>939</v>
      </c>
      <c r="H464" t="s">
        <v>883</v>
      </c>
      <c r="I464">
        <v>48</v>
      </c>
      <c r="J464" s="7" t="s">
        <v>940</v>
      </c>
      <c r="K464" t="s">
        <v>941</v>
      </c>
    </row>
    <row r="465" spans="1:12" x14ac:dyDescent="0.25">
      <c r="A465">
        <v>2021</v>
      </c>
      <c r="B465" s="57">
        <v>43840</v>
      </c>
      <c r="C465" s="57">
        <v>44502</v>
      </c>
      <c r="D465" t="s">
        <v>942</v>
      </c>
      <c r="E465" t="s">
        <v>17</v>
      </c>
      <c r="F465" s="64" t="s">
        <v>920</v>
      </c>
      <c r="G465" t="s">
        <v>943</v>
      </c>
      <c r="H465" t="s">
        <v>883</v>
      </c>
      <c r="J465" s="7" t="s">
        <v>944</v>
      </c>
      <c r="L465" t="s">
        <v>88</v>
      </c>
    </row>
    <row r="466" spans="1:12" x14ac:dyDescent="0.25">
      <c r="A466">
        <v>2021</v>
      </c>
      <c r="B466" s="57">
        <v>44473</v>
      </c>
      <c r="C466" s="57">
        <v>44502</v>
      </c>
      <c r="D466" t="s">
        <v>946</v>
      </c>
      <c r="E466" t="s">
        <v>18</v>
      </c>
      <c r="F466" t="s">
        <v>947</v>
      </c>
      <c r="G466" t="s">
        <v>948</v>
      </c>
      <c r="H466" t="s">
        <v>883</v>
      </c>
      <c r="I466">
        <v>300</v>
      </c>
      <c r="J466" s="7" t="s">
        <v>949</v>
      </c>
      <c r="K466" s="42">
        <v>78560315</v>
      </c>
    </row>
    <row r="467" spans="1:12" x14ac:dyDescent="0.25">
      <c r="A467">
        <v>2021</v>
      </c>
      <c r="B467" s="57">
        <v>44483</v>
      </c>
      <c r="C467" s="57">
        <v>44502</v>
      </c>
      <c r="D467" t="s">
        <v>950</v>
      </c>
      <c r="E467" t="s">
        <v>17</v>
      </c>
      <c r="F467" s="64" t="s">
        <v>951</v>
      </c>
      <c r="G467" t="s">
        <v>952</v>
      </c>
      <c r="H467" t="s">
        <v>953</v>
      </c>
      <c r="I467">
        <v>328</v>
      </c>
      <c r="J467" s="7" t="s">
        <v>954</v>
      </c>
      <c r="K467" t="s">
        <v>955</v>
      </c>
      <c r="L467" t="s">
        <v>88</v>
      </c>
    </row>
    <row r="468" spans="1:12" x14ac:dyDescent="0.25">
      <c r="A468">
        <v>2021</v>
      </c>
      <c r="B468" s="57">
        <v>44445</v>
      </c>
      <c r="C468" s="57">
        <v>44502</v>
      </c>
      <c r="D468" t="s">
        <v>553</v>
      </c>
      <c r="E468" t="s">
        <v>17</v>
      </c>
      <c r="F468" s="64" t="s">
        <v>951</v>
      </c>
      <c r="G468" t="s">
        <v>76</v>
      </c>
      <c r="H468" t="s">
        <v>180</v>
      </c>
      <c r="I468">
        <v>160</v>
      </c>
      <c r="J468" s="7" t="s">
        <v>956</v>
      </c>
      <c r="K468" t="s">
        <v>957</v>
      </c>
    </row>
    <row r="469" spans="1:12" x14ac:dyDescent="0.25">
      <c r="A469">
        <v>2021</v>
      </c>
      <c r="B469" s="57">
        <v>44473</v>
      </c>
      <c r="C469" s="57">
        <v>44502</v>
      </c>
      <c r="D469" t="s">
        <v>958</v>
      </c>
      <c r="E469" t="s">
        <v>17</v>
      </c>
      <c r="F469" s="64" t="s">
        <v>920</v>
      </c>
      <c r="G469" t="s">
        <v>39</v>
      </c>
      <c r="H469" t="s">
        <v>198</v>
      </c>
      <c r="I469">
        <v>528</v>
      </c>
      <c r="J469" s="7" t="s">
        <v>959</v>
      </c>
      <c r="K469" t="s">
        <v>960</v>
      </c>
    </row>
    <row r="470" spans="1:12" x14ac:dyDescent="0.25">
      <c r="A470">
        <v>2021</v>
      </c>
      <c r="B470" s="5" t="s">
        <v>961</v>
      </c>
      <c r="C470" s="57">
        <v>44502</v>
      </c>
      <c r="D470" t="s">
        <v>962</v>
      </c>
      <c r="E470" t="s">
        <v>17</v>
      </c>
      <c r="F470" s="64" t="s">
        <v>963</v>
      </c>
      <c r="G470" t="s">
        <v>964</v>
      </c>
      <c r="H470" t="s">
        <v>965</v>
      </c>
      <c r="I470">
        <v>616</v>
      </c>
      <c r="J470" s="7" t="s">
        <v>966</v>
      </c>
      <c r="K470" t="s">
        <v>967</v>
      </c>
      <c r="L470" t="s">
        <v>88</v>
      </c>
    </row>
    <row r="471" spans="1:12" x14ac:dyDescent="0.25">
      <c r="A471">
        <v>2021</v>
      </c>
      <c r="B471" s="57">
        <v>44491</v>
      </c>
      <c r="C471" s="57">
        <v>44502</v>
      </c>
      <c r="D471" t="s">
        <v>968</v>
      </c>
      <c r="E471" t="s">
        <v>17</v>
      </c>
      <c r="F471" s="64" t="s">
        <v>920</v>
      </c>
      <c r="G471" t="s">
        <v>969</v>
      </c>
      <c r="H471" t="s">
        <v>953</v>
      </c>
      <c r="I471">
        <v>328</v>
      </c>
      <c r="J471" s="7" t="s">
        <v>970</v>
      </c>
      <c r="K471" t="s">
        <v>971</v>
      </c>
    </row>
    <row r="472" spans="1:12" x14ac:dyDescent="0.25">
      <c r="A472">
        <v>2021</v>
      </c>
      <c r="B472" s="57">
        <v>44433</v>
      </c>
      <c r="C472" s="57">
        <v>44505</v>
      </c>
      <c r="D472" t="s">
        <v>972</v>
      </c>
      <c r="E472" t="s">
        <v>17</v>
      </c>
      <c r="F472" s="64" t="s">
        <v>920</v>
      </c>
      <c r="G472" t="s">
        <v>973</v>
      </c>
      <c r="H472" t="s">
        <v>198</v>
      </c>
      <c r="I472">
        <v>992</v>
      </c>
      <c r="J472" s="7">
        <v>1626444703.8599999</v>
      </c>
      <c r="K472" s="42">
        <v>178354620</v>
      </c>
    </row>
    <row r="473" spans="1:12" x14ac:dyDescent="0.25">
      <c r="A473">
        <v>2021</v>
      </c>
      <c r="B473" s="57">
        <v>44243</v>
      </c>
      <c r="C473" s="57">
        <v>44512</v>
      </c>
      <c r="D473" t="s">
        <v>974</v>
      </c>
      <c r="E473" t="s">
        <v>17</v>
      </c>
      <c r="F473" s="64" t="s">
        <v>938</v>
      </c>
      <c r="G473" t="s">
        <v>975</v>
      </c>
      <c r="H473" t="s">
        <v>976</v>
      </c>
      <c r="I473">
        <v>136</v>
      </c>
      <c r="J473" s="7">
        <v>359249784.27999997</v>
      </c>
      <c r="K473" s="67">
        <v>35881619.340000004</v>
      </c>
    </row>
    <row r="474" spans="1:12" x14ac:dyDescent="0.25">
      <c r="A474">
        <v>2021</v>
      </c>
      <c r="B474" s="57">
        <v>44490</v>
      </c>
      <c r="C474" s="57">
        <v>44509</v>
      </c>
      <c r="D474" t="s">
        <v>977</v>
      </c>
      <c r="E474" t="s">
        <v>17</v>
      </c>
      <c r="F474" s="64" t="s">
        <v>963</v>
      </c>
      <c r="G474" t="s">
        <v>978</v>
      </c>
      <c r="H474" t="s">
        <v>976</v>
      </c>
      <c r="I474">
        <v>24</v>
      </c>
      <c r="J474" s="7">
        <v>67413262.329999998</v>
      </c>
      <c r="K474" s="67">
        <v>7265280.6799999997</v>
      </c>
    </row>
    <row r="475" spans="1:12" x14ac:dyDescent="0.25">
      <c r="A475">
        <v>2021</v>
      </c>
      <c r="B475" s="57">
        <v>44483</v>
      </c>
      <c r="C475" s="57">
        <v>44512</v>
      </c>
      <c r="D475" t="s">
        <v>979</v>
      </c>
      <c r="E475" t="s">
        <v>19</v>
      </c>
      <c r="F475" s="64" t="s">
        <v>19</v>
      </c>
      <c r="G475" t="s">
        <v>980</v>
      </c>
      <c r="H475" t="s">
        <v>180</v>
      </c>
      <c r="I475">
        <v>208</v>
      </c>
      <c r="K475" s="67">
        <v>73075639.790000007</v>
      </c>
    </row>
    <row r="476" spans="1:12" x14ac:dyDescent="0.25">
      <c r="A476">
        <v>2021</v>
      </c>
      <c r="B476" s="57">
        <v>44515</v>
      </c>
      <c r="C476" s="57">
        <v>44524</v>
      </c>
      <c r="D476" t="s">
        <v>981</v>
      </c>
      <c r="E476" t="s">
        <v>17</v>
      </c>
      <c r="F476" s="64" t="s">
        <v>963</v>
      </c>
      <c r="G476" t="s">
        <v>982</v>
      </c>
      <c r="H476" t="s">
        <v>883</v>
      </c>
      <c r="I476">
        <v>32</v>
      </c>
      <c r="J476" s="7">
        <v>106585239.31</v>
      </c>
      <c r="K476" s="67">
        <v>10269867.199999999</v>
      </c>
    </row>
    <row r="477" spans="1:12" ht="30" x14ac:dyDescent="0.25">
      <c r="A477">
        <v>2021</v>
      </c>
      <c r="B477" s="57">
        <v>44519</v>
      </c>
      <c r="C477" s="57">
        <v>44536</v>
      </c>
      <c r="D477" t="s">
        <v>801</v>
      </c>
      <c r="E477" t="s">
        <v>10</v>
      </c>
      <c r="F477" s="64" t="s">
        <v>10</v>
      </c>
      <c r="G477" t="s">
        <v>802</v>
      </c>
      <c r="H477" s="64" t="s">
        <v>752</v>
      </c>
      <c r="I477">
        <v>104</v>
      </c>
      <c r="J477" s="7">
        <v>366559192.81</v>
      </c>
      <c r="K477" s="67">
        <v>26241058.899999999</v>
      </c>
    </row>
    <row r="478" spans="1:12" x14ac:dyDescent="0.25">
      <c r="A478">
        <v>2021</v>
      </c>
      <c r="B478" s="57">
        <v>44519</v>
      </c>
      <c r="C478" s="57">
        <v>44543</v>
      </c>
      <c r="D478" t="s">
        <v>983</v>
      </c>
      <c r="E478" t="s">
        <v>17</v>
      </c>
      <c r="F478" s="64" t="s">
        <v>920</v>
      </c>
      <c r="G478" t="s">
        <v>699</v>
      </c>
      <c r="H478" t="s">
        <v>180</v>
      </c>
      <c r="I478">
        <v>240</v>
      </c>
      <c r="J478" s="7">
        <v>607321245.77999997</v>
      </c>
      <c r="K478" s="67">
        <v>42668586.899999999</v>
      </c>
      <c r="L478" t="s">
        <v>88</v>
      </c>
    </row>
    <row r="479" spans="1:12" x14ac:dyDescent="0.25">
      <c r="A479">
        <v>2021</v>
      </c>
      <c r="B479" s="57">
        <v>44512</v>
      </c>
      <c r="C479" s="57">
        <v>44540</v>
      </c>
      <c r="D479" t="s">
        <v>481</v>
      </c>
      <c r="E479" t="s">
        <v>10</v>
      </c>
      <c r="F479" s="64" t="s">
        <v>10</v>
      </c>
      <c r="G479" t="s">
        <v>648</v>
      </c>
      <c r="H479" t="s">
        <v>198</v>
      </c>
      <c r="I479">
        <v>32</v>
      </c>
      <c r="J479" s="7">
        <v>89460161.650000006</v>
      </c>
      <c r="K479" s="67">
        <v>6474128.7999999998</v>
      </c>
      <c r="L479" t="s">
        <v>88</v>
      </c>
    </row>
    <row r="480" spans="1:12" x14ac:dyDescent="0.25">
      <c r="A480">
        <v>2021</v>
      </c>
      <c r="B480" s="57">
        <v>44496</v>
      </c>
      <c r="C480" s="57">
        <v>44540</v>
      </c>
      <c r="D480" t="s">
        <v>984</v>
      </c>
      <c r="E480" t="s">
        <v>17</v>
      </c>
      <c r="F480" s="64" t="s">
        <v>920</v>
      </c>
      <c r="G480" t="s">
        <v>985</v>
      </c>
      <c r="H480" t="s">
        <v>198</v>
      </c>
      <c r="I480">
        <v>288</v>
      </c>
      <c r="J480" s="7">
        <v>370626627.67000002</v>
      </c>
      <c r="K480" s="67">
        <v>36663509.759999998</v>
      </c>
      <c r="L480" t="s">
        <v>88</v>
      </c>
    </row>
    <row r="481" spans="1:12" x14ac:dyDescent="0.25">
      <c r="A481">
        <v>2021</v>
      </c>
      <c r="B481" s="57">
        <v>44468</v>
      </c>
      <c r="C481" s="57">
        <v>44538</v>
      </c>
      <c r="D481" t="s">
        <v>598</v>
      </c>
      <c r="E481" t="s">
        <v>30</v>
      </c>
      <c r="F481" s="64" t="s">
        <v>439</v>
      </c>
      <c r="G481" t="s">
        <v>986</v>
      </c>
      <c r="H481" t="s">
        <v>198</v>
      </c>
      <c r="K481" s="67"/>
      <c r="L481" t="s">
        <v>1109</v>
      </c>
    </row>
    <row r="482" spans="1:12" x14ac:dyDescent="0.25">
      <c r="A482">
        <v>2021</v>
      </c>
      <c r="B482" s="57">
        <v>44491</v>
      </c>
      <c r="C482" s="57">
        <v>44540</v>
      </c>
      <c r="D482" t="s">
        <v>987</v>
      </c>
      <c r="E482" t="s">
        <v>17</v>
      </c>
      <c r="F482" s="64" t="s">
        <v>920</v>
      </c>
      <c r="G482" t="s">
        <v>628</v>
      </c>
      <c r="H482" t="s">
        <v>976</v>
      </c>
      <c r="I482">
        <v>144</v>
      </c>
      <c r="J482" s="7">
        <v>388103226.06</v>
      </c>
      <c r="K482" s="67">
        <v>38820120.149999999</v>
      </c>
    </row>
    <row r="483" spans="1:12" x14ac:dyDescent="0.25">
      <c r="A483">
        <v>2021</v>
      </c>
      <c r="B483" s="57">
        <v>44383</v>
      </c>
      <c r="C483" s="57">
        <v>44543</v>
      </c>
      <c r="D483" t="s">
        <v>988</v>
      </c>
      <c r="E483" t="s">
        <v>17</v>
      </c>
      <c r="F483" s="64" t="s">
        <v>951</v>
      </c>
      <c r="G483" t="s">
        <v>219</v>
      </c>
      <c r="H483" t="s">
        <v>883</v>
      </c>
      <c r="I483">
        <v>656</v>
      </c>
      <c r="J483" s="7">
        <v>1433759828.05</v>
      </c>
      <c r="K483" s="67">
        <v>141062779.52000001</v>
      </c>
    </row>
    <row r="484" spans="1:12" x14ac:dyDescent="0.25">
      <c r="A484">
        <v>2021</v>
      </c>
      <c r="B484" s="57">
        <v>44525</v>
      </c>
      <c r="C484" s="57">
        <v>44543</v>
      </c>
      <c r="D484" t="s">
        <v>989</v>
      </c>
      <c r="E484" t="s">
        <v>17</v>
      </c>
      <c r="F484" s="64" t="s">
        <v>920</v>
      </c>
      <c r="G484" t="s">
        <v>901</v>
      </c>
      <c r="H484" t="s">
        <v>883</v>
      </c>
      <c r="I484">
        <v>20</v>
      </c>
      <c r="J484" s="7">
        <v>74203332.709999993</v>
      </c>
      <c r="K484" s="67">
        <v>6806029</v>
      </c>
    </row>
    <row r="485" spans="1:12" x14ac:dyDescent="0.25">
      <c r="A485">
        <v>2021</v>
      </c>
      <c r="B485" s="57">
        <v>44525</v>
      </c>
      <c r="C485" s="57">
        <v>44543</v>
      </c>
      <c r="D485" t="s">
        <v>990</v>
      </c>
      <c r="E485" t="s">
        <v>17</v>
      </c>
      <c r="F485" s="64" t="s">
        <v>920</v>
      </c>
      <c r="G485" t="s">
        <v>901</v>
      </c>
      <c r="H485" t="s">
        <v>883</v>
      </c>
      <c r="I485">
        <v>20</v>
      </c>
      <c r="J485" s="7">
        <v>74203332.709999993</v>
      </c>
      <c r="K485" s="67">
        <v>6806029</v>
      </c>
    </row>
    <row r="486" spans="1:12" x14ac:dyDescent="0.25">
      <c r="A486">
        <v>2021</v>
      </c>
      <c r="B486" s="57">
        <v>44525</v>
      </c>
      <c r="C486" s="57">
        <v>44543</v>
      </c>
      <c r="D486" t="s">
        <v>991</v>
      </c>
      <c r="E486" t="s">
        <v>17</v>
      </c>
      <c r="F486" s="64" t="s">
        <v>920</v>
      </c>
      <c r="G486" t="s">
        <v>901</v>
      </c>
      <c r="H486" t="s">
        <v>883</v>
      </c>
      <c r="I486">
        <v>20</v>
      </c>
      <c r="J486" s="7">
        <v>75903332.709999993</v>
      </c>
      <c r="K486" s="67">
        <v>6806029</v>
      </c>
    </row>
    <row r="487" spans="1:12" x14ac:dyDescent="0.25">
      <c r="A487">
        <v>2021</v>
      </c>
      <c r="B487" s="57">
        <v>44537</v>
      </c>
      <c r="C487" s="57">
        <v>44550</v>
      </c>
      <c r="D487" t="s">
        <v>992</v>
      </c>
      <c r="E487" t="s">
        <v>17</v>
      </c>
      <c r="F487" s="64" t="s">
        <v>938</v>
      </c>
      <c r="G487" t="s">
        <v>993</v>
      </c>
      <c r="H487" t="s">
        <v>198</v>
      </c>
      <c r="I487">
        <v>1232</v>
      </c>
      <c r="J487" s="7">
        <v>2977549793.3099999</v>
      </c>
      <c r="K487" s="67">
        <v>286040845.36000001</v>
      </c>
    </row>
    <row r="488" spans="1:12" x14ac:dyDescent="0.25">
      <c r="A488">
        <v>2021</v>
      </c>
      <c r="B488" s="57">
        <v>44529</v>
      </c>
      <c r="C488" s="57">
        <v>44546</v>
      </c>
      <c r="D488" t="s">
        <v>651</v>
      </c>
      <c r="E488" t="s">
        <v>17</v>
      </c>
      <c r="F488" s="64" t="s">
        <v>938</v>
      </c>
      <c r="G488" t="s">
        <v>652</v>
      </c>
      <c r="H488" t="s">
        <v>883</v>
      </c>
      <c r="I488">
        <v>64</v>
      </c>
      <c r="J488" s="7">
        <v>203442867.94999999</v>
      </c>
      <c r="K488" s="67">
        <v>20632363.52</v>
      </c>
      <c r="L488" t="s">
        <v>88</v>
      </c>
    </row>
    <row r="489" spans="1:12" x14ac:dyDescent="0.25">
      <c r="A489">
        <v>2021</v>
      </c>
      <c r="B489" s="57">
        <v>44425</v>
      </c>
      <c r="C489" s="57">
        <v>44545</v>
      </c>
      <c r="D489" t="s">
        <v>994</v>
      </c>
      <c r="E489" t="s">
        <v>18</v>
      </c>
      <c r="F489" s="64" t="s">
        <v>446</v>
      </c>
      <c r="G489" t="s">
        <v>995</v>
      </c>
      <c r="H489" t="s">
        <v>103</v>
      </c>
      <c r="I489">
        <v>444</v>
      </c>
      <c r="J489" s="7">
        <v>865841446.55999994</v>
      </c>
      <c r="K489" s="67">
        <v>91238347</v>
      </c>
      <c r="L489" t="s">
        <v>88</v>
      </c>
    </row>
    <row r="490" spans="1:12" x14ac:dyDescent="0.25">
      <c r="A490">
        <v>2021</v>
      </c>
      <c r="B490" s="57">
        <v>44490</v>
      </c>
      <c r="C490" s="57">
        <v>44552</v>
      </c>
      <c r="D490" t="s">
        <v>888</v>
      </c>
      <c r="E490" t="s">
        <v>23</v>
      </c>
      <c r="F490" s="64" t="s">
        <v>23</v>
      </c>
      <c r="G490" t="s">
        <v>889</v>
      </c>
      <c r="H490" t="s">
        <v>890</v>
      </c>
      <c r="I490">
        <v>162</v>
      </c>
      <c r="J490" s="7">
        <v>408931017.81999999</v>
      </c>
      <c r="K490" s="67">
        <v>45602004.340000004</v>
      </c>
    </row>
    <row r="491" spans="1:12" x14ac:dyDescent="0.25">
      <c r="A491">
        <v>2022</v>
      </c>
      <c r="B491" s="57">
        <v>44544</v>
      </c>
      <c r="C491" s="57">
        <v>44565</v>
      </c>
      <c r="D491" s="68" t="s">
        <v>996</v>
      </c>
      <c r="E491" s="64" t="s">
        <v>17</v>
      </c>
      <c r="F491" s="68" t="s">
        <v>920</v>
      </c>
      <c r="G491" s="68" t="s">
        <v>997</v>
      </c>
      <c r="H491" s="68" t="s">
        <v>998</v>
      </c>
      <c r="I491" s="69">
        <v>20</v>
      </c>
      <c r="J491" s="70" t="s">
        <v>999</v>
      </c>
      <c r="K491" s="71" t="s">
        <v>1000</v>
      </c>
    </row>
    <row r="492" spans="1:12" x14ac:dyDescent="0.25">
      <c r="A492">
        <v>2022</v>
      </c>
      <c r="B492" s="57">
        <v>44553</v>
      </c>
      <c r="C492" s="57">
        <v>44565</v>
      </c>
      <c r="D492" t="s">
        <v>678</v>
      </c>
      <c r="E492" t="s">
        <v>17</v>
      </c>
      <c r="F492" s="64" t="s">
        <v>963</v>
      </c>
      <c r="G492" s="64" t="s">
        <v>1001</v>
      </c>
      <c r="H492" t="s">
        <v>883</v>
      </c>
      <c r="I492">
        <v>32</v>
      </c>
      <c r="J492" s="72" t="s">
        <v>1002</v>
      </c>
      <c r="K492" s="73" t="s">
        <v>1003</v>
      </c>
    </row>
    <row r="493" spans="1:12" x14ac:dyDescent="0.25">
      <c r="A493">
        <v>2022</v>
      </c>
      <c r="B493" s="57">
        <v>44515</v>
      </c>
      <c r="C493" s="57">
        <v>44581</v>
      </c>
      <c r="D493" t="s">
        <v>1004</v>
      </c>
      <c r="E493" t="s">
        <v>18</v>
      </c>
      <c r="F493" t="s">
        <v>446</v>
      </c>
      <c r="G493" t="s">
        <v>1005</v>
      </c>
      <c r="H493" t="s">
        <v>883</v>
      </c>
      <c r="I493" s="73">
        <v>104</v>
      </c>
      <c r="J493" s="72" t="s">
        <v>1006</v>
      </c>
      <c r="K493" s="73" t="s">
        <v>1007</v>
      </c>
    </row>
    <row r="494" spans="1:12" x14ac:dyDescent="0.25">
      <c r="A494">
        <v>2022</v>
      </c>
      <c r="B494" s="57">
        <v>44576</v>
      </c>
      <c r="C494" s="57">
        <v>44578</v>
      </c>
      <c r="D494" t="s">
        <v>1008</v>
      </c>
      <c r="E494" t="s">
        <v>17</v>
      </c>
      <c r="F494" t="s">
        <v>933</v>
      </c>
      <c r="G494" t="s">
        <v>1009</v>
      </c>
      <c r="H494" t="s">
        <v>198</v>
      </c>
      <c r="I494" s="73">
        <v>1.232</v>
      </c>
      <c r="J494" s="72" t="s">
        <v>1010</v>
      </c>
      <c r="K494" s="73" t="s">
        <v>1011</v>
      </c>
    </row>
    <row r="495" spans="1:12" x14ac:dyDescent="0.25">
      <c r="A495">
        <v>2022</v>
      </c>
      <c r="B495" s="57">
        <v>44537</v>
      </c>
      <c r="C495" s="57">
        <v>44589</v>
      </c>
      <c r="D495" t="s">
        <v>1012</v>
      </c>
      <c r="E495" t="s">
        <v>17</v>
      </c>
      <c r="F495" s="64" t="s">
        <v>920</v>
      </c>
      <c r="G495" t="s">
        <v>1013</v>
      </c>
      <c r="H495" t="s">
        <v>198</v>
      </c>
      <c r="I495" s="73">
        <v>224</v>
      </c>
      <c r="J495" s="72" t="s">
        <v>1014</v>
      </c>
      <c r="K495" s="73" t="s">
        <v>1015</v>
      </c>
    </row>
    <row r="496" spans="1:12" x14ac:dyDescent="0.25">
      <c r="A496">
        <v>2022</v>
      </c>
      <c r="B496" s="57">
        <v>44501</v>
      </c>
      <c r="C496" s="57">
        <v>44596</v>
      </c>
      <c r="D496" t="s">
        <v>1016</v>
      </c>
      <c r="E496" t="s">
        <v>18</v>
      </c>
      <c r="F496" t="s">
        <v>446</v>
      </c>
      <c r="G496" t="s">
        <v>1017</v>
      </c>
      <c r="H496" t="s">
        <v>103</v>
      </c>
      <c r="I496" s="73"/>
      <c r="J496" s="72" t="s">
        <v>1018</v>
      </c>
      <c r="K496" s="73" t="s">
        <v>1019</v>
      </c>
      <c r="L496" s="73" t="s">
        <v>88</v>
      </c>
    </row>
    <row r="497" spans="1:12" x14ac:dyDescent="0.25">
      <c r="A497">
        <v>2022</v>
      </c>
      <c r="B497" s="57">
        <v>44579</v>
      </c>
      <c r="C497" s="57">
        <v>44595</v>
      </c>
      <c r="D497" t="s">
        <v>598</v>
      </c>
      <c r="E497" t="s">
        <v>30</v>
      </c>
      <c r="F497" t="s">
        <v>30</v>
      </c>
      <c r="G497" t="s">
        <v>599</v>
      </c>
      <c r="H497" t="s">
        <v>198</v>
      </c>
      <c r="I497">
        <v>154</v>
      </c>
      <c r="J497" s="72" t="s">
        <v>1020</v>
      </c>
      <c r="K497" s="73" t="s">
        <v>1021</v>
      </c>
    </row>
    <row r="498" spans="1:12" x14ac:dyDescent="0.25">
      <c r="A498">
        <v>2022</v>
      </c>
      <c r="B498" s="57">
        <v>44553</v>
      </c>
      <c r="C498" s="57">
        <v>44596</v>
      </c>
      <c r="D498" t="s">
        <v>1022</v>
      </c>
      <c r="E498" t="s">
        <v>17</v>
      </c>
      <c r="F498" s="64" t="s">
        <v>920</v>
      </c>
      <c r="G498" t="s">
        <v>76</v>
      </c>
      <c r="H498" t="s">
        <v>180</v>
      </c>
      <c r="I498" s="73">
        <v>112</v>
      </c>
      <c r="J498" s="72" t="s">
        <v>1023</v>
      </c>
      <c r="K498" s="73" t="s">
        <v>1024</v>
      </c>
    </row>
    <row r="499" spans="1:12" ht="30" x14ac:dyDescent="0.25">
      <c r="A499">
        <v>2022</v>
      </c>
      <c r="B499" s="57">
        <v>44586</v>
      </c>
      <c r="C499" s="57">
        <v>44609</v>
      </c>
      <c r="D499" t="s">
        <v>825</v>
      </c>
      <c r="E499" t="s">
        <v>17</v>
      </c>
      <c r="F499" s="64" t="s">
        <v>920</v>
      </c>
      <c r="G499" t="s">
        <v>1025</v>
      </c>
      <c r="H499" s="64" t="s">
        <v>886</v>
      </c>
      <c r="I499">
        <v>208</v>
      </c>
      <c r="J499" s="72" t="s">
        <v>1026</v>
      </c>
      <c r="K499" s="73" t="s">
        <v>1027</v>
      </c>
      <c r="L499" t="s">
        <v>88</v>
      </c>
    </row>
    <row r="500" spans="1:12" x14ac:dyDescent="0.25">
      <c r="A500">
        <v>2022</v>
      </c>
      <c r="B500" s="57">
        <v>44537</v>
      </c>
      <c r="C500" s="57">
        <v>44602</v>
      </c>
      <c r="D500" t="s">
        <v>1028</v>
      </c>
      <c r="E500" t="s">
        <v>17</v>
      </c>
      <c r="F500" s="64" t="s">
        <v>963</v>
      </c>
      <c r="G500" t="s">
        <v>1029</v>
      </c>
      <c r="H500" t="s">
        <v>1030</v>
      </c>
      <c r="I500" s="73">
        <v>16</v>
      </c>
      <c r="J500" s="72" t="s">
        <v>1031</v>
      </c>
      <c r="K500" s="73" t="s">
        <v>1032</v>
      </c>
    </row>
    <row r="501" spans="1:12" x14ac:dyDescent="0.25">
      <c r="A501">
        <v>2022</v>
      </c>
      <c r="B501" s="57"/>
      <c r="C501" s="57">
        <v>44609</v>
      </c>
      <c r="D501" t="s">
        <v>1033</v>
      </c>
      <c r="E501" t="s">
        <v>17</v>
      </c>
      <c r="F501" s="64" t="s">
        <v>67</v>
      </c>
      <c r="G501" t="s">
        <v>1034</v>
      </c>
      <c r="H501" t="s">
        <v>883</v>
      </c>
      <c r="I501" s="73">
        <v>88</v>
      </c>
      <c r="J501" s="72" t="s">
        <v>1035</v>
      </c>
      <c r="K501" s="73" t="s">
        <v>1036</v>
      </c>
    </row>
    <row r="502" spans="1:12" ht="30" x14ac:dyDescent="0.25">
      <c r="A502">
        <v>2022</v>
      </c>
      <c r="B502" s="57">
        <v>44494</v>
      </c>
      <c r="C502" s="57">
        <v>44610</v>
      </c>
      <c r="D502" t="s">
        <v>1037</v>
      </c>
      <c r="E502" t="s">
        <v>17</v>
      </c>
      <c r="F502" s="64" t="s">
        <v>938</v>
      </c>
      <c r="G502" t="s">
        <v>1038</v>
      </c>
      <c r="H502" s="64" t="s">
        <v>1039</v>
      </c>
      <c r="I502" s="73">
        <v>32</v>
      </c>
      <c r="J502" s="72" t="s">
        <v>1040</v>
      </c>
      <c r="K502" s="73" t="s">
        <v>1041</v>
      </c>
    </row>
    <row r="503" spans="1:12" x14ac:dyDescent="0.25">
      <c r="A503">
        <v>2022</v>
      </c>
      <c r="B503" s="57">
        <v>44592</v>
      </c>
      <c r="C503" s="57">
        <v>44616</v>
      </c>
      <c r="D503" t="s">
        <v>1042</v>
      </c>
      <c r="E503" t="s">
        <v>10</v>
      </c>
      <c r="F503" t="s">
        <v>10</v>
      </c>
      <c r="G503" t="s">
        <v>1043</v>
      </c>
      <c r="H503" t="s">
        <v>883</v>
      </c>
      <c r="I503">
        <v>32</v>
      </c>
      <c r="J503" s="72" t="s">
        <v>1044</v>
      </c>
      <c r="K503" s="73" t="s">
        <v>1045</v>
      </c>
    </row>
    <row r="504" spans="1:12" x14ac:dyDescent="0.25">
      <c r="A504">
        <v>2022</v>
      </c>
      <c r="B504" s="57">
        <v>44594</v>
      </c>
      <c r="C504" s="57">
        <v>44617</v>
      </c>
      <c r="D504" t="s">
        <v>1046</v>
      </c>
      <c r="E504" t="s">
        <v>19</v>
      </c>
      <c r="F504" t="s">
        <v>19</v>
      </c>
      <c r="G504" t="s">
        <v>1047</v>
      </c>
      <c r="H504" t="s">
        <v>180</v>
      </c>
      <c r="I504">
        <v>616</v>
      </c>
      <c r="J504" s="72" t="s">
        <v>1048</v>
      </c>
      <c r="K504" s="73" t="s">
        <v>1049</v>
      </c>
    </row>
    <row r="505" spans="1:12" x14ac:dyDescent="0.25">
      <c r="A505">
        <v>2022</v>
      </c>
      <c r="B505" s="57">
        <v>44522</v>
      </c>
      <c r="C505" s="57">
        <v>44620</v>
      </c>
      <c r="D505" t="s">
        <v>579</v>
      </c>
      <c r="E505" t="s">
        <v>1050</v>
      </c>
      <c r="F505" t="s">
        <v>387</v>
      </c>
      <c r="G505" t="s">
        <v>1051</v>
      </c>
      <c r="H505" t="s">
        <v>180</v>
      </c>
      <c r="I505">
        <v>60</v>
      </c>
      <c r="J505" s="72" t="s">
        <v>1052</v>
      </c>
      <c r="K505" s="73" t="s">
        <v>1053</v>
      </c>
    </row>
    <row r="506" spans="1:12" x14ac:dyDescent="0.25">
      <c r="A506">
        <v>2022</v>
      </c>
      <c r="B506" s="5" t="s">
        <v>1054</v>
      </c>
      <c r="C506" s="57">
        <v>44623</v>
      </c>
      <c r="D506" t="s">
        <v>1055</v>
      </c>
      <c r="E506" t="s">
        <v>17</v>
      </c>
      <c r="F506" s="64" t="s">
        <v>963</v>
      </c>
      <c r="G506" t="s">
        <v>624</v>
      </c>
      <c r="H506" t="s">
        <v>883</v>
      </c>
      <c r="I506">
        <v>460</v>
      </c>
      <c r="J506" s="7">
        <v>1350447574</v>
      </c>
      <c r="K506" s="67">
        <v>130840435.03</v>
      </c>
    </row>
    <row r="507" spans="1:12" x14ac:dyDescent="0.25">
      <c r="A507">
        <v>2022</v>
      </c>
      <c r="B507" s="5" t="s">
        <v>1054</v>
      </c>
      <c r="C507" s="57">
        <v>44868</v>
      </c>
      <c r="D507" t="s">
        <v>1056</v>
      </c>
      <c r="E507" t="s">
        <v>1057</v>
      </c>
      <c r="F507" t="s">
        <v>1058</v>
      </c>
      <c r="G507" t="s">
        <v>607</v>
      </c>
      <c r="H507" t="s">
        <v>873</v>
      </c>
      <c r="J507" s="7">
        <v>1327718616.54</v>
      </c>
      <c r="K507" s="42"/>
      <c r="L507" t="s">
        <v>88</v>
      </c>
    </row>
    <row r="508" spans="1:12" ht="30" x14ac:dyDescent="0.25">
      <c r="A508">
        <v>2022</v>
      </c>
      <c r="B508" s="5" t="s">
        <v>1059</v>
      </c>
      <c r="C508" s="57">
        <v>44868</v>
      </c>
      <c r="D508" t="s">
        <v>1060</v>
      </c>
      <c r="E508" t="s">
        <v>17</v>
      </c>
      <c r="F508" t="s">
        <v>938</v>
      </c>
      <c r="G508" t="s">
        <v>1061</v>
      </c>
      <c r="H508" s="64" t="s">
        <v>886</v>
      </c>
      <c r="I508">
        <v>112</v>
      </c>
      <c r="J508" s="7">
        <v>384744388.76999998</v>
      </c>
      <c r="K508" s="76">
        <v>28246489.789999999</v>
      </c>
    </row>
    <row r="509" spans="1:12" x14ac:dyDescent="0.25">
      <c r="A509">
        <v>2022</v>
      </c>
      <c r="B509" s="5" t="s">
        <v>1062</v>
      </c>
      <c r="C509" s="57">
        <v>44623</v>
      </c>
      <c r="D509" t="s">
        <v>1063</v>
      </c>
      <c r="E509" t="s">
        <v>11</v>
      </c>
      <c r="F509" t="s">
        <v>1064</v>
      </c>
      <c r="G509" t="s">
        <v>1065</v>
      </c>
      <c r="H509" t="s">
        <v>198</v>
      </c>
      <c r="I509">
        <v>90</v>
      </c>
      <c r="J509" s="7">
        <v>246359034</v>
      </c>
      <c r="K509" s="67">
        <v>23558233.75</v>
      </c>
    </row>
    <row r="510" spans="1:12" x14ac:dyDescent="0.25">
      <c r="A510">
        <v>2022</v>
      </c>
      <c r="B510" s="5" t="s">
        <v>1066</v>
      </c>
      <c r="C510" s="57" t="s">
        <v>1067</v>
      </c>
      <c r="D510" t="s">
        <v>1068</v>
      </c>
      <c r="E510" t="s">
        <v>19</v>
      </c>
      <c r="F510" t="s">
        <v>19</v>
      </c>
      <c r="G510" t="s">
        <v>626</v>
      </c>
      <c r="H510" t="s">
        <v>976</v>
      </c>
      <c r="I510">
        <v>144</v>
      </c>
      <c r="J510" s="7">
        <v>472527172.80000001</v>
      </c>
      <c r="K510" s="67">
        <v>49448830.299999997</v>
      </c>
    </row>
    <row r="511" spans="1:12" x14ac:dyDescent="0.25">
      <c r="A511">
        <v>2022</v>
      </c>
      <c r="B511" s="5" t="s">
        <v>1066</v>
      </c>
      <c r="C511" s="57" t="s">
        <v>1069</v>
      </c>
      <c r="D511" t="s">
        <v>840</v>
      </c>
      <c r="E511" t="s">
        <v>17</v>
      </c>
      <c r="F511" t="s">
        <v>920</v>
      </c>
      <c r="G511" t="s">
        <v>1070</v>
      </c>
      <c r="H511" t="s">
        <v>180</v>
      </c>
      <c r="I511">
        <v>176</v>
      </c>
      <c r="J511" s="7">
        <v>427339025.51999998</v>
      </c>
      <c r="K511" s="75">
        <v>42530737.090000004</v>
      </c>
    </row>
    <row r="512" spans="1:12" ht="30" x14ac:dyDescent="0.25">
      <c r="A512">
        <v>2022</v>
      </c>
      <c r="B512" s="5" t="s">
        <v>1071</v>
      </c>
      <c r="C512" s="5" t="s">
        <v>1072</v>
      </c>
      <c r="D512" t="s">
        <v>570</v>
      </c>
      <c r="E512" t="s">
        <v>17</v>
      </c>
      <c r="F512" t="s">
        <v>920</v>
      </c>
      <c r="G512" t="s">
        <v>964</v>
      </c>
      <c r="H512" s="64" t="s">
        <v>886</v>
      </c>
      <c r="I512">
        <v>528</v>
      </c>
      <c r="J512" s="7">
        <v>1007571758.39</v>
      </c>
      <c r="K512" s="75">
        <v>97427478.379999995</v>
      </c>
      <c r="L512" t="s">
        <v>88</v>
      </c>
    </row>
    <row r="513" spans="1:11" x14ac:dyDescent="0.25">
      <c r="A513">
        <v>2021</v>
      </c>
      <c r="B513" s="5" t="s">
        <v>1073</v>
      </c>
      <c r="C513" s="5" t="s">
        <v>1072</v>
      </c>
      <c r="D513" t="s">
        <v>1074</v>
      </c>
      <c r="E513" t="s">
        <v>10</v>
      </c>
      <c r="F513" t="s">
        <v>10</v>
      </c>
      <c r="G513" t="s">
        <v>1075</v>
      </c>
      <c r="H513" t="s">
        <v>1076</v>
      </c>
      <c r="I513">
        <v>168</v>
      </c>
      <c r="J513" s="7">
        <v>534709548.93000001</v>
      </c>
      <c r="K513" s="75">
        <v>50829592.829999998</v>
      </c>
    </row>
    <row r="514" spans="1:11" x14ac:dyDescent="0.25">
      <c r="A514">
        <v>2022</v>
      </c>
      <c r="B514" s="57">
        <v>44564</v>
      </c>
      <c r="C514" s="5" t="s">
        <v>1077</v>
      </c>
      <c r="D514" t="s">
        <v>1078</v>
      </c>
      <c r="E514" t="s">
        <v>17</v>
      </c>
      <c r="F514" t="s">
        <v>920</v>
      </c>
      <c r="G514" t="s">
        <v>1079</v>
      </c>
      <c r="H514" t="s">
        <v>976</v>
      </c>
      <c r="I514">
        <v>272</v>
      </c>
      <c r="J514" s="7">
        <v>743517151</v>
      </c>
      <c r="K514" s="75">
        <v>78700352.120000005</v>
      </c>
    </row>
    <row r="515" spans="1:11" ht="30" x14ac:dyDescent="0.25">
      <c r="A515">
        <v>2022</v>
      </c>
      <c r="B515" s="57">
        <v>44868</v>
      </c>
      <c r="C515" s="57">
        <v>44656</v>
      </c>
      <c r="D515" t="s">
        <v>546</v>
      </c>
      <c r="E515" t="s">
        <v>17</v>
      </c>
      <c r="F515" t="s">
        <v>963</v>
      </c>
      <c r="G515" t="s">
        <v>964</v>
      </c>
      <c r="H515" s="64" t="s">
        <v>1080</v>
      </c>
      <c r="I515">
        <v>576</v>
      </c>
      <c r="J515" s="7">
        <v>1027308226.76</v>
      </c>
      <c r="K515" s="75">
        <v>111699987.65000001</v>
      </c>
    </row>
    <row r="516" spans="1:11" x14ac:dyDescent="0.25">
      <c r="A516">
        <v>2022</v>
      </c>
      <c r="B516" s="5" t="s">
        <v>1081</v>
      </c>
      <c r="C516" s="57">
        <v>44659</v>
      </c>
      <c r="D516" t="s">
        <v>1082</v>
      </c>
      <c r="E516" t="s">
        <v>17</v>
      </c>
      <c r="F516" t="s">
        <v>920</v>
      </c>
      <c r="G516" t="s">
        <v>100</v>
      </c>
      <c r="H516" t="s">
        <v>180</v>
      </c>
      <c r="I516">
        <v>208</v>
      </c>
      <c r="J516" s="7">
        <v>618671214.55999994</v>
      </c>
      <c r="K516" s="74" t="s">
        <v>1083</v>
      </c>
    </row>
    <row r="517" spans="1:11" ht="30" x14ac:dyDescent="0.25">
      <c r="A517">
        <v>2022</v>
      </c>
      <c r="B517" s="5" t="s">
        <v>1062</v>
      </c>
      <c r="C517" s="57">
        <v>44659</v>
      </c>
      <c r="D517" t="s">
        <v>1084</v>
      </c>
      <c r="E517" t="s">
        <v>17</v>
      </c>
      <c r="F517" t="s">
        <v>920</v>
      </c>
      <c r="G517" t="s">
        <v>722</v>
      </c>
      <c r="H517" s="64" t="s">
        <v>1080</v>
      </c>
      <c r="I517">
        <v>96</v>
      </c>
      <c r="J517" s="7">
        <v>272809505.31999999</v>
      </c>
      <c r="K517" s="75">
        <v>26808398.399999999</v>
      </c>
    </row>
    <row r="518" spans="1:11" x14ac:dyDescent="0.25">
      <c r="A518">
        <v>2022</v>
      </c>
      <c r="B518" s="5" t="s">
        <v>1077</v>
      </c>
      <c r="C518" s="57">
        <v>44662</v>
      </c>
      <c r="D518" t="s">
        <v>1085</v>
      </c>
      <c r="E518" t="s">
        <v>17</v>
      </c>
      <c r="F518" t="s">
        <v>920</v>
      </c>
      <c r="G518" t="s">
        <v>1013</v>
      </c>
      <c r="H518" t="s">
        <v>198</v>
      </c>
      <c r="I518">
        <v>224</v>
      </c>
      <c r="J518" s="7">
        <v>492441816.38</v>
      </c>
      <c r="K518" s="67">
        <v>51212114.609999999</v>
      </c>
    </row>
    <row r="519" spans="1:11" ht="30" x14ac:dyDescent="0.25">
      <c r="A519">
        <v>2022</v>
      </c>
      <c r="B519" s="57">
        <v>44868</v>
      </c>
      <c r="C519" s="57">
        <v>44659</v>
      </c>
      <c r="D519" t="s">
        <v>721</v>
      </c>
      <c r="E519" t="s">
        <v>17</v>
      </c>
      <c r="F519" t="s">
        <v>920</v>
      </c>
      <c r="G519" t="s">
        <v>722</v>
      </c>
      <c r="H519" s="64" t="s">
        <v>1080</v>
      </c>
      <c r="I519">
        <v>40</v>
      </c>
      <c r="J519" s="7">
        <v>99527153.920000002</v>
      </c>
      <c r="K519" s="67">
        <v>9395774.5</v>
      </c>
    </row>
    <row r="520" spans="1:11" x14ac:dyDescent="0.25">
      <c r="A520">
        <v>2022</v>
      </c>
      <c r="B520" s="5" t="s">
        <v>1077</v>
      </c>
      <c r="C520" s="57">
        <v>44655</v>
      </c>
      <c r="D520" t="s">
        <v>1086</v>
      </c>
      <c r="E520" t="s">
        <v>17</v>
      </c>
      <c r="F520" t="s">
        <v>963</v>
      </c>
      <c r="G520" t="s">
        <v>1087</v>
      </c>
      <c r="H520" t="s">
        <v>180</v>
      </c>
      <c r="I520">
        <v>301</v>
      </c>
      <c r="J520" s="7">
        <v>818721924.89999998</v>
      </c>
      <c r="K520" s="67">
        <v>69998369.75</v>
      </c>
    </row>
    <row r="521" spans="1:11" ht="30" x14ac:dyDescent="0.25">
      <c r="A521">
        <v>2022</v>
      </c>
      <c r="B521" s="57">
        <v>44565</v>
      </c>
      <c r="C521" s="57">
        <v>44658</v>
      </c>
      <c r="D521" t="s">
        <v>825</v>
      </c>
      <c r="E521" t="s">
        <v>17</v>
      </c>
      <c r="F521" t="s">
        <v>920</v>
      </c>
      <c r="G521" t="s">
        <v>1025</v>
      </c>
      <c r="H521" s="64" t="s">
        <v>886</v>
      </c>
      <c r="I521">
        <v>208</v>
      </c>
      <c r="J521" s="72">
        <v>499695452.88999999</v>
      </c>
      <c r="K521" s="67">
        <v>51274742.700000003</v>
      </c>
    </row>
    <row r="522" spans="1:11" x14ac:dyDescent="0.25">
      <c r="A522">
        <v>2022</v>
      </c>
      <c r="B522" s="57">
        <v>44678</v>
      </c>
      <c r="C522" s="57">
        <v>44685</v>
      </c>
      <c r="D522" t="s">
        <v>1088</v>
      </c>
      <c r="E522" t="s">
        <v>17</v>
      </c>
      <c r="F522" t="s">
        <v>920</v>
      </c>
      <c r="G522" t="s">
        <v>1089</v>
      </c>
      <c r="H522" t="s">
        <v>198</v>
      </c>
      <c r="I522">
        <v>328</v>
      </c>
      <c r="J522" s="72">
        <v>805322074.89999998</v>
      </c>
      <c r="K522" s="73" t="s">
        <v>1090</v>
      </c>
    </row>
    <row r="523" spans="1:11" x14ac:dyDescent="0.25">
      <c r="A523">
        <v>2022</v>
      </c>
      <c r="B523" s="57">
        <v>44684</v>
      </c>
      <c r="C523" s="57">
        <v>44686</v>
      </c>
      <c r="D523" t="s">
        <v>1091</v>
      </c>
      <c r="E523" t="s">
        <v>17</v>
      </c>
      <c r="F523" t="s">
        <v>920</v>
      </c>
      <c r="G523" t="s">
        <v>921</v>
      </c>
      <c r="H523" s="64" t="s">
        <v>198</v>
      </c>
      <c r="I523">
        <v>1416</v>
      </c>
      <c r="J523" s="72">
        <v>3315656687.1599998</v>
      </c>
      <c r="K523" s="73" t="s">
        <v>1092</v>
      </c>
    </row>
    <row r="524" spans="1:11" x14ac:dyDescent="0.25">
      <c r="A524">
        <v>2022</v>
      </c>
      <c r="B524" s="57">
        <v>44684</v>
      </c>
      <c r="C524" s="57">
        <v>44686</v>
      </c>
      <c r="D524" t="s">
        <v>1093</v>
      </c>
      <c r="E524" t="s">
        <v>19</v>
      </c>
      <c r="F524" t="s">
        <v>19</v>
      </c>
      <c r="G524" t="s">
        <v>183</v>
      </c>
      <c r="H524" t="s">
        <v>198</v>
      </c>
      <c r="I524">
        <v>136</v>
      </c>
      <c r="J524" s="72" t="s">
        <v>903</v>
      </c>
      <c r="K524" s="77">
        <v>33473578.879999999</v>
      </c>
    </row>
    <row r="525" spans="1:11" x14ac:dyDescent="0.25">
      <c r="A525">
        <v>2022</v>
      </c>
      <c r="B525" s="57">
        <v>44684</v>
      </c>
      <c r="C525" s="57">
        <v>44686</v>
      </c>
      <c r="D525" t="s">
        <v>1094</v>
      </c>
      <c r="E525" t="s">
        <v>17</v>
      </c>
      <c r="F525" t="s">
        <v>963</v>
      </c>
      <c r="G525" t="s">
        <v>607</v>
      </c>
      <c r="H525" t="s">
        <v>198</v>
      </c>
      <c r="I525">
        <v>1760</v>
      </c>
      <c r="J525" s="72">
        <v>4161342993.3499999</v>
      </c>
      <c r="K525" s="77">
        <v>431054173.44999999</v>
      </c>
    </row>
    <row r="526" spans="1:11" ht="26.65" customHeight="1" x14ac:dyDescent="0.25">
      <c r="A526">
        <v>2022</v>
      </c>
      <c r="B526" s="57">
        <v>44684</v>
      </c>
      <c r="C526" s="57">
        <v>44686</v>
      </c>
      <c r="D526" t="s">
        <v>1095</v>
      </c>
      <c r="E526" t="s">
        <v>19</v>
      </c>
      <c r="F526" t="s">
        <v>19</v>
      </c>
      <c r="G526" s="64" t="s">
        <v>924</v>
      </c>
      <c r="H526" t="s">
        <v>198</v>
      </c>
      <c r="I526">
        <v>656</v>
      </c>
      <c r="J526" s="72" t="s">
        <v>925</v>
      </c>
      <c r="K526" s="67">
        <v>156730281.44</v>
      </c>
    </row>
    <row r="527" spans="1:11" x14ac:dyDescent="0.25">
      <c r="A527">
        <v>2022</v>
      </c>
      <c r="B527" s="57">
        <v>44672</v>
      </c>
      <c r="C527" s="57">
        <v>44698</v>
      </c>
      <c r="D527" t="s">
        <v>1096</v>
      </c>
      <c r="E527" t="s">
        <v>18</v>
      </c>
      <c r="F527" t="s">
        <v>947</v>
      </c>
      <c r="G527" t="s">
        <v>866</v>
      </c>
      <c r="H527" t="s">
        <v>103</v>
      </c>
      <c r="I527">
        <v>312</v>
      </c>
      <c r="J527" s="7">
        <v>1017518232.87</v>
      </c>
      <c r="K527" s="67">
        <v>108827992.64</v>
      </c>
    </row>
    <row r="528" spans="1:11" x14ac:dyDescent="0.25">
      <c r="A528">
        <v>2022</v>
      </c>
      <c r="D528" t="s">
        <v>695</v>
      </c>
      <c r="E528" t="s">
        <v>17</v>
      </c>
      <c r="F528" t="s">
        <v>920</v>
      </c>
      <c r="G528" t="s">
        <v>696</v>
      </c>
      <c r="H528" t="s">
        <v>198</v>
      </c>
      <c r="I528">
        <v>1264</v>
      </c>
      <c r="J528" s="7">
        <v>2371629542.5100002</v>
      </c>
      <c r="K528" s="67">
        <v>307769978</v>
      </c>
    </row>
    <row r="529" spans="1:12" x14ac:dyDescent="0.25">
      <c r="A529">
        <v>2022</v>
      </c>
      <c r="B529" s="57">
        <v>44515</v>
      </c>
      <c r="C529" s="57">
        <v>44701</v>
      </c>
      <c r="D529" t="s">
        <v>672</v>
      </c>
      <c r="E529" t="s">
        <v>30</v>
      </c>
      <c r="F529" t="s">
        <v>30</v>
      </c>
      <c r="G529" t="s">
        <v>1097</v>
      </c>
      <c r="H529" t="s">
        <v>976</v>
      </c>
      <c r="I529">
        <v>150</v>
      </c>
      <c r="J529" s="7">
        <v>351874172.45999998</v>
      </c>
      <c r="K529" s="67">
        <v>38780573.799999997</v>
      </c>
    </row>
    <row r="530" spans="1:12" x14ac:dyDescent="0.25">
      <c r="A530">
        <v>2022</v>
      </c>
      <c r="B530" s="57">
        <v>44638</v>
      </c>
      <c r="C530" s="57">
        <v>44701</v>
      </c>
      <c r="D530" t="s">
        <v>799</v>
      </c>
      <c r="E530" t="s">
        <v>17</v>
      </c>
      <c r="F530" t="s">
        <v>259</v>
      </c>
      <c r="G530" t="s">
        <v>1098</v>
      </c>
      <c r="H530" t="s">
        <v>198</v>
      </c>
      <c r="I530">
        <v>40</v>
      </c>
      <c r="J530" s="7">
        <v>88401094.010000005</v>
      </c>
      <c r="K530" s="67">
        <v>9009710.0700000003</v>
      </c>
      <c r="L530" t="s">
        <v>88</v>
      </c>
    </row>
    <row r="531" spans="1:12" x14ac:dyDescent="0.25">
      <c r="A531">
        <v>2022</v>
      </c>
      <c r="B531" s="57">
        <v>44687</v>
      </c>
      <c r="C531" s="57">
        <v>44707</v>
      </c>
      <c r="D531" t="s">
        <v>1099</v>
      </c>
      <c r="E531" t="s">
        <v>1050</v>
      </c>
      <c r="F531" t="s">
        <v>387</v>
      </c>
      <c r="G531" t="s">
        <v>787</v>
      </c>
      <c r="H531" t="s">
        <v>883</v>
      </c>
      <c r="I531">
        <v>160</v>
      </c>
      <c r="J531" s="7">
        <v>407667032.39999998</v>
      </c>
      <c r="K531" s="67">
        <v>43423708.5</v>
      </c>
    </row>
    <row r="532" spans="1:12" x14ac:dyDescent="0.25">
      <c r="A532">
        <v>2022</v>
      </c>
      <c r="B532" s="57">
        <v>44638</v>
      </c>
      <c r="C532" s="57">
        <v>44707</v>
      </c>
      <c r="D532" t="s">
        <v>1100</v>
      </c>
      <c r="E532" t="s">
        <v>19</v>
      </c>
      <c r="F532" t="s">
        <v>791</v>
      </c>
      <c r="G532" t="s">
        <v>607</v>
      </c>
      <c r="H532" t="s">
        <v>883</v>
      </c>
      <c r="I532">
        <v>832</v>
      </c>
      <c r="J532" s="7">
        <v>2608685310.9899998</v>
      </c>
      <c r="K532" s="67">
        <v>288411134.13999999</v>
      </c>
    </row>
    <row r="533" spans="1:12" ht="30" x14ac:dyDescent="0.25">
      <c r="A533">
        <v>2022</v>
      </c>
      <c r="B533" s="57">
        <v>44680</v>
      </c>
      <c r="C533" s="57">
        <v>44713</v>
      </c>
      <c r="D533" t="s">
        <v>1101</v>
      </c>
      <c r="E533" t="s">
        <v>17</v>
      </c>
      <c r="F533" t="s">
        <v>963</v>
      </c>
      <c r="G533" t="s">
        <v>964</v>
      </c>
      <c r="H533" s="64" t="s">
        <v>1080</v>
      </c>
      <c r="I533" s="3">
        <v>742</v>
      </c>
      <c r="J533" s="7">
        <v>803976814.13999999</v>
      </c>
      <c r="K533" s="67">
        <v>90261527.700000003</v>
      </c>
    </row>
    <row r="534" spans="1:12" x14ac:dyDescent="0.25">
      <c r="A534">
        <v>2022</v>
      </c>
      <c r="B534" s="57"/>
      <c r="C534" s="57">
        <v>44713</v>
      </c>
      <c r="D534" t="s">
        <v>1102</v>
      </c>
      <c r="E534" t="s">
        <v>17</v>
      </c>
      <c r="F534" t="s">
        <v>238</v>
      </c>
      <c r="G534" t="s">
        <v>1103</v>
      </c>
      <c r="H534" t="s">
        <v>198</v>
      </c>
      <c r="I534">
        <v>192</v>
      </c>
      <c r="J534" s="7">
        <v>315447816.00999999</v>
      </c>
      <c r="K534" s="67">
        <v>31870238.09</v>
      </c>
    </row>
    <row r="535" spans="1:12" x14ac:dyDescent="0.25">
      <c r="A535">
        <v>2022</v>
      </c>
      <c r="B535" s="57">
        <v>44697</v>
      </c>
      <c r="C535" s="57">
        <v>44714</v>
      </c>
      <c r="D535" t="s">
        <v>1104</v>
      </c>
      <c r="E535" t="s">
        <v>17</v>
      </c>
      <c r="F535" t="s">
        <v>963</v>
      </c>
      <c r="G535" s="64" t="s">
        <v>1105</v>
      </c>
      <c r="H535" t="s">
        <v>976</v>
      </c>
      <c r="I535">
        <v>80</v>
      </c>
      <c r="J535" s="7">
        <v>268955909.92000002</v>
      </c>
      <c r="K535" s="67">
        <v>20842111.25</v>
      </c>
      <c r="L535" t="s">
        <v>88</v>
      </c>
    </row>
    <row r="536" spans="1:12" x14ac:dyDescent="0.25">
      <c r="A536">
        <v>2022</v>
      </c>
      <c r="B536" s="57">
        <v>44680</v>
      </c>
      <c r="C536" s="57">
        <v>44715</v>
      </c>
      <c r="D536" t="s">
        <v>1106</v>
      </c>
      <c r="E536" t="s">
        <v>18</v>
      </c>
      <c r="F536" t="s">
        <v>446</v>
      </c>
      <c r="G536" t="s">
        <v>1107</v>
      </c>
      <c r="H536" t="s">
        <v>198</v>
      </c>
      <c r="I536">
        <v>96</v>
      </c>
      <c r="J536" s="7">
        <v>130555712.04000001</v>
      </c>
      <c r="K536" s="67">
        <v>14418898.17</v>
      </c>
    </row>
    <row r="537" spans="1:12" ht="30" x14ac:dyDescent="0.25">
      <c r="A537">
        <v>2022</v>
      </c>
      <c r="B537" s="57">
        <v>44628</v>
      </c>
      <c r="C537" s="57">
        <v>44722</v>
      </c>
      <c r="D537" t="s">
        <v>653</v>
      </c>
      <c r="E537" t="s">
        <v>23</v>
      </c>
      <c r="F537" t="s">
        <v>23</v>
      </c>
      <c r="G537" t="s">
        <v>1108</v>
      </c>
      <c r="H537" s="64" t="s">
        <v>1080</v>
      </c>
      <c r="I537">
        <v>232</v>
      </c>
      <c r="J537" s="7">
        <v>787018368.74000001</v>
      </c>
      <c r="K537" s="67">
        <v>34751946.299999997</v>
      </c>
      <c r="L537" t="s">
        <v>1109</v>
      </c>
    </row>
    <row r="538" spans="1:12" ht="30" x14ac:dyDescent="0.25">
      <c r="A538">
        <v>2022</v>
      </c>
      <c r="B538" s="57">
        <v>44678</v>
      </c>
      <c r="C538" s="57">
        <v>44722</v>
      </c>
      <c r="D538" t="s">
        <v>1110</v>
      </c>
      <c r="E538" t="s">
        <v>17</v>
      </c>
      <c r="F538" t="s">
        <v>963</v>
      </c>
      <c r="G538" t="s">
        <v>142</v>
      </c>
      <c r="H538" s="64" t="s">
        <v>886</v>
      </c>
      <c r="I538">
        <v>40</v>
      </c>
      <c r="J538" s="7">
        <v>63972832.649999999</v>
      </c>
      <c r="K538" s="67">
        <v>6394998.9400000004</v>
      </c>
    </row>
    <row r="539" spans="1:12" x14ac:dyDescent="0.25">
      <c r="A539">
        <v>2022</v>
      </c>
      <c r="B539" s="57">
        <v>44594</v>
      </c>
      <c r="C539" s="57">
        <v>44734</v>
      </c>
      <c r="D539" t="s">
        <v>586</v>
      </c>
      <c r="E539" t="s">
        <v>17</v>
      </c>
      <c r="F539" t="s">
        <v>920</v>
      </c>
      <c r="G539" s="64" t="s">
        <v>1111</v>
      </c>
      <c r="H539" t="s">
        <v>180</v>
      </c>
      <c r="I539">
        <v>16</v>
      </c>
      <c r="J539" s="7">
        <v>39690548.479999997</v>
      </c>
      <c r="K539" s="67">
        <v>3768207.06</v>
      </c>
    </row>
    <row r="540" spans="1:12" x14ac:dyDescent="0.25">
      <c r="A540">
        <v>2022</v>
      </c>
      <c r="B540" s="57">
        <v>44613</v>
      </c>
      <c r="C540" s="57">
        <v>44735</v>
      </c>
      <c r="D540" t="s">
        <v>742</v>
      </c>
      <c r="E540" t="s">
        <v>17</v>
      </c>
      <c r="F540" t="s">
        <v>920</v>
      </c>
      <c r="G540" t="s">
        <v>1112</v>
      </c>
      <c r="H540" t="s">
        <v>180</v>
      </c>
      <c r="I540">
        <v>35</v>
      </c>
      <c r="J540" s="7">
        <v>104121896.78</v>
      </c>
    </row>
    <row r="541" spans="1:12" x14ac:dyDescent="0.25">
      <c r="A541">
        <v>2022</v>
      </c>
      <c r="B541" s="57">
        <v>44733</v>
      </c>
      <c r="C541" s="57">
        <v>44740</v>
      </c>
      <c r="D541" t="s">
        <v>994</v>
      </c>
      <c r="E541" t="s">
        <v>18</v>
      </c>
      <c r="F541" t="s">
        <v>446</v>
      </c>
      <c r="G541" s="64" t="s">
        <v>1113</v>
      </c>
      <c r="H541" t="s">
        <v>180</v>
      </c>
      <c r="I541">
        <v>444</v>
      </c>
      <c r="J541" s="7">
        <v>865841446.55999994</v>
      </c>
      <c r="K541" s="67">
        <v>91238347.109999999</v>
      </c>
    </row>
    <row r="542" spans="1:12" ht="30" x14ac:dyDescent="0.25">
      <c r="A542">
        <v>2022</v>
      </c>
      <c r="B542" s="57">
        <v>44718</v>
      </c>
      <c r="C542" s="57">
        <v>44742</v>
      </c>
      <c r="D542" t="s">
        <v>1114</v>
      </c>
      <c r="E542" t="s">
        <v>17</v>
      </c>
      <c r="F542" t="s">
        <v>920</v>
      </c>
      <c r="G542" t="s">
        <v>1115</v>
      </c>
      <c r="H542" s="64" t="s">
        <v>1080</v>
      </c>
      <c r="J542" s="7">
        <v>446833870.61000001</v>
      </c>
      <c r="K542" s="67">
        <v>44917603.369999997</v>
      </c>
      <c r="L542" t="s">
        <v>88</v>
      </c>
    </row>
    <row r="543" spans="1:12" x14ac:dyDescent="0.25">
      <c r="A543">
        <v>2022</v>
      </c>
      <c r="B543" s="57">
        <v>44623</v>
      </c>
      <c r="C543" s="57">
        <v>44736</v>
      </c>
      <c r="D543" t="s">
        <v>1116</v>
      </c>
      <c r="E543" t="s">
        <v>17</v>
      </c>
      <c r="F543" t="s">
        <v>938</v>
      </c>
      <c r="G543" t="s">
        <v>1117</v>
      </c>
      <c r="H543" t="s">
        <v>883</v>
      </c>
      <c r="I543">
        <v>64</v>
      </c>
      <c r="J543" s="72" t="s">
        <v>1118</v>
      </c>
      <c r="K543" s="73" t="s">
        <v>1119</v>
      </c>
    </row>
    <row r="544" spans="1:12" x14ac:dyDescent="0.25">
      <c r="A544">
        <v>2022</v>
      </c>
      <c r="B544" s="57">
        <v>44679</v>
      </c>
      <c r="C544" s="57">
        <v>44700</v>
      </c>
      <c r="D544" t="s">
        <v>1120</v>
      </c>
      <c r="E544" t="s">
        <v>17</v>
      </c>
      <c r="F544" t="s">
        <v>920</v>
      </c>
      <c r="G544" t="s">
        <v>921</v>
      </c>
      <c r="H544" t="s">
        <v>180</v>
      </c>
      <c r="I544">
        <v>3200</v>
      </c>
      <c r="J544" s="72" t="s">
        <v>1121</v>
      </c>
      <c r="K544" s="73" t="s">
        <v>1122</v>
      </c>
    </row>
    <row r="545" spans="1:12" x14ac:dyDescent="0.25">
      <c r="A545">
        <v>2022</v>
      </c>
      <c r="B545" s="57">
        <v>44671</v>
      </c>
      <c r="C545" s="57">
        <v>44750</v>
      </c>
      <c r="D545" s="64" t="s">
        <v>315</v>
      </c>
      <c r="E545" t="s">
        <v>17</v>
      </c>
      <c r="F545" t="s">
        <v>920</v>
      </c>
      <c r="G545" t="s">
        <v>316</v>
      </c>
      <c r="H545" s="64" t="s">
        <v>890</v>
      </c>
      <c r="I545">
        <v>372</v>
      </c>
      <c r="J545" s="72">
        <v>1012254274.13</v>
      </c>
      <c r="K545" s="77">
        <v>105822240.83</v>
      </c>
    </row>
    <row r="546" spans="1:12" x14ac:dyDescent="0.25">
      <c r="A546">
        <v>2022</v>
      </c>
      <c r="B546" s="57">
        <v>44652</v>
      </c>
      <c r="C546" s="57">
        <v>44750</v>
      </c>
      <c r="D546" t="s">
        <v>448</v>
      </c>
      <c r="E546" t="s">
        <v>21</v>
      </c>
      <c r="F546" t="s">
        <v>21</v>
      </c>
      <c r="G546" t="s">
        <v>449</v>
      </c>
      <c r="H546" t="s">
        <v>373</v>
      </c>
      <c r="I546">
        <v>256</v>
      </c>
      <c r="J546" s="7">
        <v>471883553.10000002</v>
      </c>
      <c r="K546" s="77">
        <v>50473245.409999996</v>
      </c>
    </row>
    <row r="547" spans="1:12" x14ac:dyDescent="0.25">
      <c r="A547">
        <v>2022</v>
      </c>
      <c r="B547" s="57">
        <v>44656</v>
      </c>
      <c r="C547" s="57">
        <v>44750</v>
      </c>
      <c r="D547" t="s">
        <v>1123</v>
      </c>
      <c r="E547" t="s">
        <v>19</v>
      </c>
      <c r="F547" t="s">
        <v>19</v>
      </c>
      <c r="G547" t="s">
        <v>1124</v>
      </c>
      <c r="H547" t="s">
        <v>976</v>
      </c>
      <c r="I547">
        <v>144</v>
      </c>
      <c r="J547" s="7">
        <v>351696410.31</v>
      </c>
      <c r="K547" s="77">
        <v>35453362.5</v>
      </c>
    </row>
    <row r="548" spans="1:12" x14ac:dyDescent="0.25">
      <c r="A548">
        <v>2022</v>
      </c>
      <c r="B548" s="57">
        <v>44711</v>
      </c>
      <c r="C548" s="57">
        <v>44750</v>
      </c>
      <c r="D548" t="s">
        <v>1125</v>
      </c>
      <c r="E548" t="s">
        <v>1050</v>
      </c>
      <c r="F548" t="s">
        <v>1126</v>
      </c>
      <c r="G548" t="s">
        <v>1127</v>
      </c>
      <c r="H548" t="s">
        <v>883</v>
      </c>
      <c r="I548">
        <v>68</v>
      </c>
      <c r="J548" s="7" t="s">
        <v>1128</v>
      </c>
      <c r="K548" s="67">
        <v>20896586.539999999</v>
      </c>
    </row>
    <row r="549" spans="1:12" x14ac:dyDescent="0.25">
      <c r="A549">
        <v>2022</v>
      </c>
      <c r="B549" s="57">
        <v>44711</v>
      </c>
      <c r="C549" s="57">
        <v>44750</v>
      </c>
      <c r="D549" t="s">
        <v>1129</v>
      </c>
      <c r="E549" t="s">
        <v>1050</v>
      </c>
      <c r="F549" t="s">
        <v>1126</v>
      </c>
      <c r="G549" t="s">
        <v>1127</v>
      </c>
      <c r="H549" t="s">
        <v>883</v>
      </c>
      <c r="I549">
        <v>32</v>
      </c>
      <c r="J549" s="7" t="s">
        <v>1130</v>
      </c>
      <c r="K549" s="67">
        <v>9569313.2599999998</v>
      </c>
    </row>
    <row r="550" spans="1:12" x14ac:dyDescent="0.25">
      <c r="A550">
        <v>2022</v>
      </c>
      <c r="B550" s="57">
        <v>44713</v>
      </c>
      <c r="C550" s="57">
        <v>44753</v>
      </c>
      <c r="D550" t="s">
        <v>1131</v>
      </c>
      <c r="E550" t="s">
        <v>17</v>
      </c>
      <c r="F550" t="s">
        <v>238</v>
      </c>
      <c r="G550" t="s">
        <v>390</v>
      </c>
      <c r="H550" t="s">
        <v>198</v>
      </c>
      <c r="I550">
        <v>90</v>
      </c>
      <c r="J550" s="7" t="s">
        <v>1132</v>
      </c>
      <c r="K550" s="67">
        <v>17037610.170000002</v>
      </c>
    </row>
    <row r="551" spans="1:12" x14ac:dyDescent="0.25">
      <c r="A551">
        <v>2022</v>
      </c>
      <c r="B551" s="57">
        <v>44714</v>
      </c>
      <c r="C551" s="57">
        <v>44757</v>
      </c>
      <c r="D551" t="s">
        <v>1133</v>
      </c>
      <c r="E551" t="s">
        <v>17</v>
      </c>
      <c r="F551" t="s">
        <v>920</v>
      </c>
      <c r="G551" t="s">
        <v>964</v>
      </c>
      <c r="H551" t="s">
        <v>953</v>
      </c>
      <c r="I551">
        <v>40</v>
      </c>
      <c r="J551" s="7">
        <v>143985427.84999999</v>
      </c>
      <c r="K551" s="67">
        <v>12103212.34</v>
      </c>
      <c r="L551" t="s">
        <v>88</v>
      </c>
    </row>
    <row r="552" spans="1:12" x14ac:dyDescent="0.25">
      <c r="A552">
        <v>2022</v>
      </c>
      <c r="B552" s="57">
        <v>44600</v>
      </c>
      <c r="C552" s="57">
        <v>44757</v>
      </c>
      <c r="D552" t="s">
        <v>473</v>
      </c>
      <c r="E552" t="s">
        <v>21</v>
      </c>
      <c r="F552" t="s">
        <v>21</v>
      </c>
      <c r="G552" t="s">
        <v>1134</v>
      </c>
      <c r="H552" t="s">
        <v>180</v>
      </c>
      <c r="I552">
        <v>32</v>
      </c>
      <c r="J552" s="7">
        <v>87091208.920000002</v>
      </c>
      <c r="K552" s="67">
        <v>8379820.4400000004</v>
      </c>
    </row>
    <row r="553" spans="1:12" ht="29.25" customHeight="1" x14ac:dyDescent="0.25">
      <c r="A553">
        <v>2022</v>
      </c>
      <c r="B553" s="57">
        <v>44711</v>
      </c>
      <c r="C553" s="57">
        <v>44768</v>
      </c>
      <c r="D553" s="64" t="s">
        <v>413</v>
      </c>
      <c r="E553" t="s">
        <v>17</v>
      </c>
      <c r="F553" t="s">
        <v>17</v>
      </c>
      <c r="G553" t="s">
        <v>414</v>
      </c>
      <c r="H553" s="64" t="s">
        <v>1135</v>
      </c>
      <c r="I553">
        <v>180</v>
      </c>
      <c r="J553" s="7">
        <v>448132946.69</v>
      </c>
      <c r="K553" s="67">
        <v>47659544.060000002</v>
      </c>
      <c r="L553" t="s">
        <v>88</v>
      </c>
    </row>
    <row r="554" spans="1:12" ht="29.25" customHeight="1" x14ac:dyDescent="0.25">
      <c r="A554">
        <v>2022</v>
      </c>
      <c r="B554" s="57">
        <v>44733</v>
      </c>
      <c r="C554" s="57">
        <v>44769</v>
      </c>
      <c r="D554" s="64" t="s">
        <v>1136</v>
      </c>
      <c r="E554" t="s">
        <v>17</v>
      </c>
      <c r="F554" t="s">
        <v>963</v>
      </c>
      <c r="G554" t="s">
        <v>964</v>
      </c>
      <c r="H554" s="64" t="s">
        <v>608</v>
      </c>
      <c r="I554">
        <v>3616</v>
      </c>
      <c r="J554" s="7">
        <v>420554278.63</v>
      </c>
      <c r="K554" s="67">
        <v>44860180.530000001</v>
      </c>
    </row>
    <row r="555" spans="1:12" ht="29.25" customHeight="1" x14ac:dyDescent="0.25">
      <c r="A555">
        <v>2022</v>
      </c>
      <c r="B555" s="57">
        <v>44756</v>
      </c>
      <c r="C555" s="57">
        <v>44771</v>
      </c>
      <c r="D555" s="64" t="s">
        <v>1137</v>
      </c>
      <c r="G555" t="s">
        <v>964</v>
      </c>
      <c r="H555" s="64" t="s">
        <v>953</v>
      </c>
      <c r="I555">
        <v>2560</v>
      </c>
      <c r="J555" s="7">
        <v>6069100238.4399996</v>
      </c>
      <c r="K555" s="67">
        <v>598412205.23000002</v>
      </c>
    </row>
    <row r="556" spans="1:12" ht="29.25" customHeight="1" x14ac:dyDescent="0.25">
      <c r="A556">
        <v>2022</v>
      </c>
      <c r="B556" s="57">
        <v>44729</v>
      </c>
      <c r="C556" s="57">
        <v>44771</v>
      </c>
      <c r="D556" s="64" t="s">
        <v>1138</v>
      </c>
      <c r="E556" t="s">
        <v>19</v>
      </c>
      <c r="F556" t="s">
        <v>19</v>
      </c>
      <c r="G556" t="s">
        <v>1047</v>
      </c>
      <c r="H556" s="64" t="s">
        <v>198</v>
      </c>
      <c r="I556">
        <v>120</v>
      </c>
      <c r="J556" s="7" t="s">
        <v>1139</v>
      </c>
      <c r="K556" s="67" t="s">
        <v>1140</v>
      </c>
    </row>
    <row r="557" spans="1:12" ht="29.25" customHeight="1" x14ac:dyDescent="0.25">
      <c r="A557">
        <v>2022</v>
      </c>
      <c r="B557" s="57">
        <v>44586</v>
      </c>
      <c r="C557" s="57">
        <v>44778</v>
      </c>
      <c r="D557" s="64" t="s">
        <v>1141</v>
      </c>
      <c r="E557" t="s">
        <v>17</v>
      </c>
      <c r="F557" t="s">
        <v>963</v>
      </c>
      <c r="G557" t="s">
        <v>1087</v>
      </c>
      <c r="H557" s="64" t="s">
        <v>198</v>
      </c>
      <c r="I557">
        <v>280</v>
      </c>
      <c r="J557" s="7">
        <v>37574640425</v>
      </c>
      <c r="K557" s="67">
        <v>39217735.75</v>
      </c>
    </row>
    <row r="558" spans="1:12" ht="29.25" customHeight="1" x14ac:dyDescent="0.25">
      <c r="A558">
        <v>2022</v>
      </c>
      <c r="B558" s="57">
        <v>44690</v>
      </c>
      <c r="C558" s="57">
        <v>44776</v>
      </c>
      <c r="D558" s="64" t="s">
        <v>296</v>
      </c>
      <c r="E558" t="s">
        <v>17</v>
      </c>
      <c r="F558" t="s">
        <v>920</v>
      </c>
      <c r="G558" t="s">
        <v>297</v>
      </c>
      <c r="H558" s="64" t="s">
        <v>929</v>
      </c>
      <c r="J558" s="7">
        <v>653748808.5</v>
      </c>
      <c r="K558" s="67">
        <v>65404104.380000003</v>
      </c>
    </row>
    <row r="559" spans="1:12" ht="34.5" customHeight="1" x14ac:dyDescent="0.25">
      <c r="A559">
        <v>2022</v>
      </c>
      <c r="B559" s="57">
        <v>44628</v>
      </c>
      <c r="C559" s="57">
        <v>44781</v>
      </c>
      <c r="D559" t="s">
        <v>398</v>
      </c>
      <c r="E559" t="s">
        <v>11</v>
      </c>
      <c r="F559" s="64" t="s">
        <v>1064</v>
      </c>
      <c r="G559" t="s">
        <v>1142</v>
      </c>
      <c r="H559" t="s">
        <v>198</v>
      </c>
      <c r="I559">
        <v>51</v>
      </c>
      <c r="J559" s="7">
        <v>162793107.46000001</v>
      </c>
      <c r="K559" s="67" t="s">
        <v>1143</v>
      </c>
    </row>
    <row r="560" spans="1:12" ht="34.5" customHeight="1" x14ac:dyDescent="0.25">
      <c r="A560">
        <v>2022</v>
      </c>
      <c r="B560" s="57">
        <v>44747</v>
      </c>
      <c r="C560" s="57">
        <v>44782</v>
      </c>
      <c r="D560" s="64" t="s">
        <v>849</v>
      </c>
      <c r="E560" t="s">
        <v>17</v>
      </c>
      <c r="F560" s="64" t="s">
        <v>920</v>
      </c>
      <c r="G560" t="s">
        <v>850</v>
      </c>
      <c r="H560" s="64" t="s">
        <v>198</v>
      </c>
      <c r="I560">
        <v>280</v>
      </c>
      <c r="J560" s="7" t="s">
        <v>1144</v>
      </c>
      <c r="K560" s="67">
        <v>39217735.75</v>
      </c>
      <c r="L560" t="s">
        <v>88</v>
      </c>
    </row>
    <row r="561" spans="1:12" ht="30" x14ac:dyDescent="0.25">
      <c r="A561">
        <v>2022</v>
      </c>
      <c r="B561" s="57">
        <v>44746</v>
      </c>
      <c r="C561" s="57">
        <v>44778</v>
      </c>
      <c r="D561" s="64" t="s">
        <v>1145</v>
      </c>
      <c r="E561" t="s">
        <v>17</v>
      </c>
      <c r="F561" t="s">
        <v>938</v>
      </c>
      <c r="G561" t="s">
        <v>964</v>
      </c>
      <c r="H561" t="s">
        <v>953</v>
      </c>
      <c r="I561">
        <v>2304</v>
      </c>
      <c r="J561" s="7" t="s">
        <v>1146</v>
      </c>
      <c r="K561" s="67">
        <v>226129503</v>
      </c>
    </row>
    <row r="562" spans="1:12" x14ac:dyDescent="0.25">
      <c r="A562">
        <v>2022</v>
      </c>
      <c r="B562" s="57">
        <v>44729</v>
      </c>
      <c r="C562" s="57">
        <v>44776</v>
      </c>
      <c r="D562" s="64" t="s">
        <v>822</v>
      </c>
      <c r="E562" t="s">
        <v>19</v>
      </c>
      <c r="F562" t="s">
        <v>19</v>
      </c>
      <c r="G562" t="s">
        <v>823</v>
      </c>
      <c r="H562" t="s">
        <v>883</v>
      </c>
      <c r="I562">
        <v>56</v>
      </c>
      <c r="J562" s="7">
        <v>188710229.22</v>
      </c>
      <c r="K562" s="67">
        <v>19802944.370000001</v>
      </c>
    </row>
    <row r="563" spans="1:12" x14ac:dyDescent="0.25">
      <c r="A563">
        <v>2022</v>
      </c>
      <c r="B563" s="57">
        <v>44669</v>
      </c>
      <c r="C563" s="57">
        <v>44784</v>
      </c>
      <c r="D563" s="64" t="s">
        <v>1147</v>
      </c>
      <c r="E563" t="s">
        <v>17</v>
      </c>
      <c r="F563" t="s">
        <v>963</v>
      </c>
      <c r="G563" t="s">
        <v>1148</v>
      </c>
      <c r="H563" t="s">
        <v>883</v>
      </c>
      <c r="I563">
        <v>80</v>
      </c>
      <c r="J563" s="7">
        <v>232117161.66</v>
      </c>
      <c r="K563" s="67">
        <v>24647311.129999999</v>
      </c>
    </row>
    <row r="564" spans="1:12" x14ac:dyDescent="0.25">
      <c r="A564">
        <v>2022</v>
      </c>
      <c r="B564" s="57">
        <v>44662</v>
      </c>
      <c r="C564" s="57">
        <v>44798</v>
      </c>
      <c r="D564" s="64" t="s">
        <v>1149</v>
      </c>
      <c r="E564" t="s">
        <v>17</v>
      </c>
      <c r="F564" t="s">
        <v>259</v>
      </c>
      <c r="G564" s="64" t="s">
        <v>1150</v>
      </c>
      <c r="H564" t="s">
        <v>883</v>
      </c>
      <c r="I564">
        <v>504</v>
      </c>
      <c r="J564" s="7">
        <v>666100545.88999999</v>
      </c>
      <c r="K564" s="67">
        <v>71929063.069999993</v>
      </c>
    </row>
    <row r="565" spans="1:12" x14ac:dyDescent="0.25">
      <c r="A565">
        <v>2022</v>
      </c>
      <c r="B565" s="57">
        <v>44746</v>
      </c>
      <c r="C565" s="57">
        <v>44778</v>
      </c>
      <c r="D565" s="64" t="s">
        <v>1151</v>
      </c>
      <c r="E565" t="s">
        <v>17</v>
      </c>
      <c r="F565" t="s">
        <v>238</v>
      </c>
      <c r="G565" s="64" t="s">
        <v>964</v>
      </c>
      <c r="H565" t="s">
        <v>953</v>
      </c>
      <c r="I565" t="s">
        <v>1152</v>
      </c>
      <c r="J565" s="7">
        <v>1304984144.2</v>
      </c>
      <c r="K565" s="67">
        <v>1021027</v>
      </c>
    </row>
    <row r="566" spans="1:12" x14ac:dyDescent="0.25">
      <c r="A566">
        <v>2022</v>
      </c>
      <c r="B566" s="57">
        <v>44756</v>
      </c>
      <c r="C566" s="57">
        <v>44783</v>
      </c>
      <c r="D566" s="64" t="s">
        <v>932</v>
      </c>
      <c r="E566" t="s">
        <v>17</v>
      </c>
      <c r="F566" t="s">
        <v>1153</v>
      </c>
      <c r="G566" s="64" t="s">
        <v>1154</v>
      </c>
      <c r="H566" t="s">
        <v>198</v>
      </c>
      <c r="I566">
        <v>264</v>
      </c>
      <c r="J566" s="7">
        <v>418008195.29000002</v>
      </c>
      <c r="K566" s="67">
        <v>44270500.350000001</v>
      </c>
      <c r="L566" t="s">
        <v>1109</v>
      </c>
    </row>
    <row r="567" spans="1:12" x14ac:dyDescent="0.25">
      <c r="A567">
        <v>2022</v>
      </c>
      <c r="B567" s="57">
        <v>44760</v>
      </c>
      <c r="C567" s="57">
        <v>44798</v>
      </c>
      <c r="D567" s="64" t="s">
        <v>539</v>
      </c>
      <c r="E567" t="s">
        <v>17</v>
      </c>
      <c r="F567" t="s">
        <v>963</v>
      </c>
      <c r="G567" t="s">
        <v>964</v>
      </c>
      <c r="H567" t="s">
        <v>953</v>
      </c>
      <c r="I567">
        <v>1880</v>
      </c>
      <c r="J567" s="7">
        <v>1966575651.76</v>
      </c>
      <c r="K567" s="67">
        <v>203358380.49000001</v>
      </c>
    </row>
    <row r="568" spans="1:12" x14ac:dyDescent="0.25">
      <c r="A568">
        <v>2022</v>
      </c>
      <c r="B568" s="57">
        <v>44762</v>
      </c>
      <c r="C568" s="57">
        <v>44797</v>
      </c>
      <c r="D568" s="64" t="s">
        <v>1155</v>
      </c>
      <c r="E568" t="s">
        <v>17</v>
      </c>
      <c r="F568" t="s">
        <v>920</v>
      </c>
      <c r="G568" t="s">
        <v>964</v>
      </c>
      <c r="H568" t="s">
        <v>953</v>
      </c>
      <c r="I568">
        <v>1144</v>
      </c>
      <c r="J568" s="7">
        <v>2758104470.6199999</v>
      </c>
      <c r="K568" s="67">
        <v>293835821</v>
      </c>
      <c r="L568" t="s">
        <v>88</v>
      </c>
    </row>
    <row r="569" spans="1:12" x14ac:dyDescent="0.25">
      <c r="A569">
        <v>2022</v>
      </c>
      <c r="B569" s="57">
        <v>44756</v>
      </c>
      <c r="C569" s="57">
        <v>44797</v>
      </c>
      <c r="D569" s="64" t="s">
        <v>1156</v>
      </c>
      <c r="E569" t="s">
        <v>21</v>
      </c>
      <c r="F569" t="s">
        <v>21</v>
      </c>
      <c r="G569" t="s">
        <v>614</v>
      </c>
      <c r="H569" t="s">
        <v>198</v>
      </c>
      <c r="I569">
        <v>400</v>
      </c>
      <c r="J569" s="7">
        <v>686084776.87</v>
      </c>
      <c r="K569" s="67">
        <v>73522498.569999993</v>
      </c>
    </row>
    <row r="570" spans="1:12" x14ac:dyDescent="0.25">
      <c r="A570">
        <v>2022</v>
      </c>
      <c r="B570" s="57">
        <v>44742</v>
      </c>
      <c r="C570" s="57">
        <v>44798</v>
      </c>
      <c r="D570" s="64" t="s">
        <v>344</v>
      </c>
      <c r="E570" t="s">
        <v>17</v>
      </c>
      <c r="F570" t="s">
        <v>1157</v>
      </c>
      <c r="G570" t="s">
        <v>345</v>
      </c>
      <c r="H570" t="s">
        <v>883</v>
      </c>
      <c r="I570">
        <v>236</v>
      </c>
      <c r="J570" s="7">
        <v>375609000.60000002</v>
      </c>
      <c r="K570" s="67">
        <v>43933095.32</v>
      </c>
    </row>
    <row r="571" spans="1:12" x14ac:dyDescent="0.25">
      <c r="A571">
        <v>2022</v>
      </c>
      <c r="B571" s="57">
        <v>44733</v>
      </c>
      <c r="C571" s="57">
        <v>44798</v>
      </c>
      <c r="D571" s="64" t="s">
        <v>1158</v>
      </c>
      <c r="E571" t="s">
        <v>17</v>
      </c>
      <c r="F571" t="s">
        <v>963</v>
      </c>
      <c r="G571" t="s">
        <v>964</v>
      </c>
      <c r="H571" t="s">
        <v>953</v>
      </c>
      <c r="I571">
        <v>416</v>
      </c>
      <c r="J571" s="7">
        <v>1344083856.49</v>
      </c>
      <c r="K571" s="67">
        <v>102198277</v>
      </c>
      <c r="L571" t="s">
        <v>88</v>
      </c>
    </row>
    <row r="572" spans="1:12" x14ac:dyDescent="0.25">
      <c r="A572">
        <v>2022</v>
      </c>
      <c r="B572" s="57">
        <v>44673</v>
      </c>
      <c r="C572" s="57">
        <v>44806</v>
      </c>
      <c r="D572" t="s">
        <v>568</v>
      </c>
      <c r="E572" t="s">
        <v>17</v>
      </c>
      <c r="F572" t="s">
        <v>938</v>
      </c>
      <c r="G572" t="s">
        <v>569</v>
      </c>
      <c r="H572" t="s">
        <v>976</v>
      </c>
      <c r="I572">
        <v>320</v>
      </c>
      <c r="J572" s="7">
        <v>1108850635.6600001</v>
      </c>
      <c r="K572" s="67">
        <v>90948480.599999994</v>
      </c>
    </row>
    <row r="573" spans="1:12" ht="30" x14ac:dyDescent="0.25">
      <c r="A573">
        <v>2022</v>
      </c>
      <c r="B573" s="57">
        <v>44733</v>
      </c>
      <c r="C573" s="57">
        <v>44820</v>
      </c>
      <c r="D573" t="s">
        <v>408</v>
      </c>
      <c r="E573" t="s">
        <v>19</v>
      </c>
      <c r="F573" t="s">
        <v>19</v>
      </c>
      <c r="G573" t="s">
        <v>409</v>
      </c>
      <c r="H573" s="64" t="s">
        <v>1159</v>
      </c>
      <c r="I573">
        <v>168</v>
      </c>
      <c r="J573" s="7">
        <v>521525848.63999999</v>
      </c>
      <c r="K573" s="67">
        <v>54676177.899999999</v>
      </c>
    </row>
    <row r="574" spans="1:12" ht="30" x14ac:dyDescent="0.25">
      <c r="A574">
        <v>2022</v>
      </c>
      <c r="B574" s="57">
        <v>44714</v>
      </c>
      <c r="C574" s="57">
        <v>44820</v>
      </c>
      <c r="D574" t="s">
        <v>1160</v>
      </c>
      <c r="E574" t="s">
        <v>17</v>
      </c>
      <c r="F574" t="s">
        <v>920</v>
      </c>
      <c r="G574" t="s">
        <v>597</v>
      </c>
      <c r="H574" s="64" t="s">
        <v>752</v>
      </c>
      <c r="I574">
        <v>1056</v>
      </c>
      <c r="J574" s="7">
        <v>3754852439.98</v>
      </c>
      <c r="K574" t="s">
        <v>1161</v>
      </c>
    </row>
    <row r="575" spans="1:12" x14ac:dyDescent="0.25">
      <c r="A575">
        <v>2022</v>
      </c>
      <c r="B575" s="57">
        <v>44750</v>
      </c>
      <c r="C575" s="57">
        <v>44805</v>
      </c>
      <c r="D575" t="s">
        <v>1162</v>
      </c>
      <c r="E575" t="s">
        <v>10</v>
      </c>
      <c r="F575" t="s">
        <v>17</v>
      </c>
      <c r="G575" s="64" t="s">
        <v>1163</v>
      </c>
      <c r="H575" s="64" t="s">
        <v>883</v>
      </c>
      <c r="K575" s="67"/>
      <c r="L575" t="s">
        <v>88</v>
      </c>
    </row>
    <row r="576" spans="1:12" x14ac:dyDescent="0.25">
      <c r="A576">
        <v>2022</v>
      </c>
      <c r="B576" s="57">
        <v>44763</v>
      </c>
      <c r="C576" s="57">
        <v>44806</v>
      </c>
      <c r="D576" t="s">
        <v>1164</v>
      </c>
      <c r="E576" t="s">
        <v>17</v>
      </c>
      <c r="F576" t="s">
        <v>920</v>
      </c>
      <c r="G576" s="64" t="s">
        <v>1165</v>
      </c>
      <c r="H576" s="64" t="s">
        <v>198</v>
      </c>
      <c r="I576">
        <v>1480</v>
      </c>
      <c r="J576" s="7">
        <v>4459285572.5299997</v>
      </c>
      <c r="K576" s="67">
        <v>472422580</v>
      </c>
      <c r="L576" t="s">
        <v>88</v>
      </c>
    </row>
    <row r="577" spans="1:12" x14ac:dyDescent="0.25">
      <c r="A577">
        <v>2022</v>
      </c>
      <c r="B577" s="57">
        <v>44698</v>
      </c>
      <c r="C577" s="57">
        <v>44817</v>
      </c>
      <c r="D577" t="s">
        <v>1166</v>
      </c>
      <c r="E577" t="s">
        <v>17</v>
      </c>
      <c r="F577" t="s">
        <v>938</v>
      </c>
      <c r="G577" s="64" t="s">
        <v>658</v>
      </c>
      <c r="H577" s="64" t="s">
        <v>198</v>
      </c>
      <c r="I577">
        <v>592</v>
      </c>
      <c r="J577" s="7">
        <v>1363193374.2</v>
      </c>
      <c r="K577" s="67">
        <v>138386912.86000001</v>
      </c>
    </row>
    <row r="578" spans="1:12" x14ac:dyDescent="0.25">
      <c r="A578">
        <v>2022</v>
      </c>
      <c r="B578" s="57">
        <v>44768</v>
      </c>
      <c r="C578" s="57">
        <v>44817</v>
      </c>
      <c r="D578" t="s">
        <v>1167</v>
      </c>
      <c r="E578" t="s">
        <v>17</v>
      </c>
      <c r="F578" t="s">
        <v>963</v>
      </c>
      <c r="G578" s="64" t="s">
        <v>643</v>
      </c>
      <c r="H578" s="64" t="s">
        <v>180</v>
      </c>
      <c r="I578">
        <v>40</v>
      </c>
      <c r="J578" s="7">
        <v>168876297.86000001</v>
      </c>
      <c r="K578" s="67">
        <v>12179332.039999999</v>
      </c>
    </row>
    <row r="579" spans="1:12" ht="45" x14ac:dyDescent="0.25">
      <c r="A579">
        <v>2022</v>
      </c>
      <c r="B579" s="57">
        <v>44782</v>
      </c>
      <c r="C579" s="57">
        <v>44812</v>
      </c>
      <c r="D579" t="s">
        <v>1168</v>
      </c>
      <c r="E579" t="s">
        <v>17</v>
      </c>
      <c r="F579" t="s">
        <v>920</v>
      </c>
      <c r="G579" t="s">
        <v>841</v>
      </c>
      <c r="H579" t="s">
        <v>249</v>
      </c>
      <c r="I579" s="64" t="s">
        <v>1169</v>
      </c>
      <c r="J579" s="7">
        <v>249861481.13999999</v>
      </c>
      <c r="K579" s="67">
        <v>24709375.600000001</v>
      </c>
    </row>
    <row r="580" spans="1:12" x14ac:dyDescent="0.25">
      <c r="A580">
        <v>2022</v>
      </c>
      <c r="B580" s="57">
        <v>44781</v>
      </c>
      <c r="C580" s="57">
        <v>44812</v>
      </c>
      <c r="D580" t="s">
        <v>1170</v>
      </c>
      <c r="E580" t="s">
        <v>16</v>
      </c>
      <c r="F580" t="s">
        <v>210</v>
      </c>
      <c r="G580" s="64" t="s">
        <v>1171</v>
      </c>
      <c r="H580" s="64" t="s">
        <v>198</v>
      </c>
      <c r="I580" s="64">
        <v>128</v>
      </c>
      <c r="J580" s="7">
        <v>421343407.05000001</v>
      </c>
      <c r="K580" s="67">
        <v>46635717.759999998</v>
      </c>
    </row>
    <row r="581" spans="1:12" x14ac:dyDescent="0.25">
      <c r="A581">
        <v>2022</v>
      </c>
      <c r="B581" s="57">
        <v>44781</v>
      </c>
      <c r="C581" s="57">
        <v>44818</v>
      </c>
      <c r="D581" t="s">
        <v>1172</v>
      </c>
      <c r="E581" t="s">
        <v>1057</v>
      </c>
      <c r="F581" t="s">
        <v>1057</v>
      </c>
      <c r="G581" t="s">
        <v>607</v>
      </c>
      <c r="H581" t="s">
        <v>883</v>
      </c>
      <c r="I581">
        <v>576</v>
      </c>
      <c r="J581" s="7">
        <v>1963607956.0699999</v>
      </c>
      <c r="K581" s="42">
        <v>206388737</v>
      </c>
      <c r="L581" t="s">
        <v>1109</v>
      </c>
    </row>
    <row r="582" spans="1:12" x14ac:dyDescent="0.25">
      <c r="A582">
        <v>2022</v>
      </c>
      <c r="B582" s="57">
        <v>44803</v>
      </c>
      <c r="C582" s="57">
        <v>44833</v>
      </c>
      <c r="D582" t="s">
        <v>834</v>
      </c>
      <c r="E582" t="s">
        <v>11</v>
      </c>
      <c r="F582" t="s">
        <v>1064</v>
      </c>
      <c r="G582" s="64" t="s">
        <v>1173</v>
      </c>
      <c r="H582" s="64" t="s">
        <v>198</v>
      </c>
      <c r="I582">
        <v>186</v>
      </c>
      <c r="J582" s="7">
        <v>591650264.27999997</v>
      </c>
      <c r="K582" s="67">
        <v>61259920.109999999</v>
      </c>
    </row>
    <row r="583" spans="1:12" x14ac:dyDescent="0.25">
      <c r="A583">
        <v>2022</v>
      </c>
      <c r="B583" s="57">
        <v>44817</v>
      </c>
      <c r="C583" s="57">
        <v>44827</v>
      </c>
      <c r="D583" t="s">
        <v>829</v>
      </c>
      <c r="E583" t="s">
        <v>17</v>
      </c>
      <c r="F583" t="s">
        <v>963</v>
      </c>
      <c r="G583" s="64" t="s">
        <v>830</v>
      </c>
      <c r="H583" s="64" t="s">
        <v>198</v>
      </c>
      <c r="I583">
        <v>16</v>
      </c>
      <c r="J583" s="7">
        <v>66998085.509999998</v>
      </c>
      <c r="K583" s="67">
        <v>6725204.5499999998</v>
      </c>
    </row>
    <row r="584" spans="1:12" x14ac:dyDescent="0.25">
      <c r="A584">
        <v>2022</v>
      </c>
      <c r="B584" s="57">
        <v>44817</v>
      </c>
      <c r="C584" s="57">
        <v>44831</v>
      </c>
      <c r="D584" t="s">
        <v>1104</v>
      </c>
      <c r="E584" t="s">
        <v>17</v>
      </c>
      <c r="F584" t="s">
        <v>963</v>
      </c>
      <c r="G584" s="64" t="s">
        <v>806</v>
      </c>
      <c r="H584" t="s">
        <v>1174</v>
      </c>
      <c r="I584">
        <v>80</v>
      </c>
      <c r="J584" s="7">
        <v>272344120.68000001</v>
      </c>
      <c r="K584" s="67">
        <v>22131756.41</v>
      </c>
    </row>
    <row r="585" spans="1:12" x14ac:dyDescent="0.25">
      <c r="A585">
        <v>2022</v>
      </c>
      <c r="B585" s="57">
        <v>44817</v>
      </c>
      <c r="C585" s="57">
        <v>44839</v>
      </c>
      <c r="D585" t="s">
        <v>1175</v>
      </c>
      <c r="E585" t="s">
        <v>17</v>
      </c>
      <c r="F585" t="s">
        <v>920</v>
      </c>
      <c r="G585" s="64" t="s">
        <v>1176</v>
      </c>
      <c r="H585" s="64" t="s">
        <v>953</v>
      </c>
      <c r="J585" s="7">
        <v>4414976362.5500002</v>
      </c>
      <c r="K585" s="67"/>
      <c r="L585" t="s">
        <v>88</v>
      </c>
    </row>
    <row r="586" spans="1:12" x14ac:dyDescent="0.25">
      <c r="A586">
        <v>2022</v>
      </c>
      <c r="B586" s="57">
        <v>44817</v>
      </c>
      <c r="C586" s="57">
        <v>44839</v>
      </c>
      <c r="D586" t="s">
        <v>1177</v>
      </c>
      <c r="E586" t="s">
        <v>26</v>
      </c>
      <c r="F586" t="s">
        <v>60</v>
      </c>
      <c r="G586" s="64" t="s">
        <v>1178</v>
      </c>
      <c r="H586" s="64" t="s">
        <v>98</v>
      </c>
      <c r="I586">
        <v>88</v>
      </c>
      <c r="J586" s="7">
        <v>275092469.74000001</v>
      </c>
      <c r="K586" s="78">
        <v>29656535.010000002</v>
      </c>
    </row>
    <row r="587" spans="1:12" ht="30" x14ac:dyDescent="0.25">
      <c r="A587">
        <v>2022</v>
      </c>
      <c r="B587" s="57">
        <v>44830</v>
      </c>
      <c r="C587" s="57">
        <v>44839</v>
      </c>
      <c r="D587" t="s">
        <v>1179</v>
      </c>
      <c r="E587" t="s">
        <v>17</v>
      </c>
      <c r="F587" t="s">
        <v>963</v>
      </c>
      <c r="G587" s="64" t="s">
        <v>1180</v>
      </c>
      <c r="H587" s="64" t="s">
        <v>752</v>
      </c>
      <c r="I587">
        <v>68</v>
      </c>
      <c r="J587" s="7">
        <v>264207011.03</v>
      </c>
      <c r="K587" s="67">
        <v>29809445.239999998</v>
      </c>
    </row>
    <row r="588" spans="1:12" x14ac:dyDescent="0.25">
      <c r="A588">
        <v>2022</v>
      </c>
      <c r="B588" s="57">
        <v>44818</v>
      </c>
      <c r="C588" s="57">
        <v>44852</v>
      </c>
      <c r="D588" t="s">
        <v>871</v>
      </c>
      <c r="E588" t="s">
        <v>17</v>
      </c>
      <c r="F588" t="s">
        <v>920</v>
      </c>
      <c r="G588" s="64" t="s">
        <v>872</v>
      </c>
      <c r="H588" s="64" t="s">
        <v>249</v>
      </c>
      <c r="I588">
        <v>38</v>
      </c>
      <c r="J588" s="7">
        <v>125323623.31999999</v>
      </c>
      <c r="K588" s="67">
        <v>11195751.470000001</v>
      </c>
    </row>
    <row r="589" spans="1:12" x14ac:dyDescent="0.25">
      <c r="A589">
        <v>2022</v>
      </c>
      <c r="B589" s="57">
        <v>44803</v>
      </c>
      <c r="C589" s="57">
        <v>44859</v>
      </c>
      <c r="D589" t="s">
        <v>1181</v>
      </c>
      <c r="E589" t="s">
        <v>19</v>
      </c>
      <c r="F589" t="s">
        <v>19</v>
      </c>
      <c r="G589" s="64" t="s">
        <v>428</v>
      </c>
      <c r="H589" s="64" t="s">
        <v>415</v>
      </c>
      <c r="J589" s="7">
        <v>776170067.98000002</v>
      </c>
      <c r="K589" s="67"/>
      <c r="L589" t="s">
        <v>88</v>
      </c>
    </row>
    <row r="590" spans="1:12" x14ac:dyDescent="0.25">
      <c r="A590">
        <v>2022</v>
      </c>
      <c r="B590" s="57">
        <v>44840</v>
      </c>
      <c r="C590" s="57">
        <v>44859</v>
      </c>
      <c r="D590" t="s">
        <v>1182</v>
      </c>
      <c r="E590" t="s">
        <v>17</v>
      </c>
      <c r="F590" t="s">
        <v>920</v>
      </c>
      <c r="G590" s="64" t="s">
        <v>1176</v>
      </c>
      <c r="H590" s="64" t="s">
        <v>953</v>
      </c>
      <c r="I590">
        <v>1624</v>
      </c>
      <c r="J590" s="7">
        <v>4083784112.4099998</v>
      </c>
      <c r="K590" s="67">
        <v>439470974.12</v>
      </c>
    </row>
    <row r="591" spans="1:12" x14ac:dyDescent="0.25">
      <c r="A591">
        <v>2022</v>
      </c>
      <c r="B591" s="57">
        <v>44837</v>
      </c>
      <c r="C591" s="57">
        <v>44860</v>
      </c>
      <c r="D591" t="s">
        <v>715</v>
      </c>
      <c r="E591" t="s">
        <v>17</v>
      </c>
      <c r="F591" t="s">
        <v>920</v>
      </c>
      <c r="G591" s="64" t="s">
        <v>716</v>
      </c>
      <c r="H591" s="64" t="s">
        <v>198</v>
      </c>
      <c r="I591">
        <v>15</v>
      </c>
      <c r="J591" s="7">
        <v>32551882.719999999</v>
      </c>
      <c r="K591" s="67">
        <v>2707638.94</v>
      </c>
      <c r="L591" t="s">
        <v>88</v>
      </c>
    </row>
    <row r="592" spans="1:12" x14ac:dyDescent="0.25">
      <c r="A592">
        <v>2022</v>
      </c>
      <c r="B592" s="57">
        <v>44825</v>
      </c>
      <c r="C592" s="57">
        <v>44862</v>
      </c>
      <c r="D592" t="s">
        <v>1183</v>
      </c>
      <c r="E592" t="s">
        <v>17</v>
      </c>
      <c r="F592" t="s">
        <v>938</v>
      </c>
      <c r="G592" s="64" t="s">
        <v>1176</v>
      </c>
      <c r="H592" s="64" t="s">
        <v>953</v>
      </c>
      <c r="I592">
        <v>1072</v>
      </c>
      <c r="J592" s="7">
        <v>1927007956.76</v>
      </c>
      <c r="K592" s="67">
        <v>213249703.66999999</v>
      </c>
    </row>
    <row r="593" spans="1:12" x14ac:dyDescent="0.25">
      <c r="A593">
        <v>2022</v>
      </c>
      <c r="B593" s="57">
        <v>44862</v>
      </c>
      <c r="C593" s="57">
        <v>44865</v>
      </c>
      <c r="D593" t="s">
        <v>1184</v>
      </c>
      <c r="E593" t="s">
        <v>17</v>
      </c>
      <c r="F593" t="s">
        <v>920</v>
      </c>
      <c r="G593" s="64" t="s">
        <v>985</v>
      </c>
      <c r="H593" s="64" t="s">
        <v>198</v>
      </c>
      <c r="I593">
        <v>288</v>
      </c>
      <c r="J593" s="7">
        <v>453716568</v>
      </c>
      <c r="K593" s="67">
        <v>46195112.859999999</v>
      </c>
    </row>
    <row r="594" spans="1:12" x14ac:dyDescent="0.25">
      <c r="A594">
        <v>2022</v>
      </c>
      <c r="B594" s="57">
        <v>44838</v>
      </c>
      <c r="C594" s="57">
        <v>44865</v>
      </c>
      <c r="D594" t="s">
        <v>1185</v>
      </c>
      <c r="E594" t="s">
        <v>17</v>
      </c>
      <c r="F594" t="s">
        <v>938</v>
      </c>
      <c r="G594" s="64" t="s">
        <v>921</v>
      </c>
      <c r="H594" s="64" t="s">
        <v>249</v>
      </c>
      <c r="I594">
        <v>520</v>
      </c>
      <c r="J594" s="7">
        <v>105741357.20999999</v>
      </c>
      <c r="K594" s="67">
        <v>7223747.6100000003</v>
      </c>
    </row>
    <row r="595" spans="1:12" x14ac:dyDescent="0.25">
      <c r="A595">
        <v>2022</v>
      </c>
      <c r="B595" s="57">
        <v>44838</v>
      </c>
      <c r="C595" s="57" t="s">
        <v>1186</v>
      </c>
      <c r="D595" t="s">
        <v>1187</v>
      </c>
      <c r="E595" t="s">
        <v>17</v>
      </c>
      <c r="F595" t="s">
        <v>963</v>
      </c>
      <c r="G595" s="64" t="s">
        <v>819</v>
      </c>
      <c r="H595" s="64" t="s">
        <v>249</v>
      </c>
      <c r="I595">
        <v>224</v>
      </c>
      <c r="J595" s="7">
        <v>318497914.75999999</v>
      </c>
      <c r="K595" s="67">
        <v>35042762.530000001</v>
      </c>
    </row>
    <row r="596" spans="1:12" x14ac:dyDescent="0.25">
      <c r="A596">
        <v>2022</v>
      </c>
      <c r="B596" s="57">
        <v>44819</v>
      </c>
      <c r="C596" s="57">
        <v>44872</v>
      </c>
      <c r="D596" t="s">
        <v>1188</v>
      </c>
      <c r="E596" t="s">
        <v>17</v>
      </c>
      <c r="F596" t="s">
        <v>920</v>
      </c>
      <c r="G596" s="64" t="s">
        <v>502</v>
      </c>
      <c r="H596" s="64" t="s">
        <v>883</v>
      </c>
      <c r="I596">
        <v>20</v>
      </c>
      <c r="J596" s="7">
        <v>82809100.700000003</v>
      </c>
      <c r="K596" s="67">
        <v>7564900.21</v>
      </c>
    </row>
    <row r="597" spans="1:12" x14ac:dyDescent="0.25">
      <c r="A597">
        <v>2022</v>
      </c>
      <c r="B597" s="57">
        <v>44838</v>
      </c>
      <c r="C597" s="57">
        <v>44872</v>
      </c>
      <c r="D597" t="s">
        <v>1189</v>
      </c>
      <c r="E597" t="s">
        <v>17</v>
      </c>
      <c r="F597" t="s">
        <v>920</v>
      </c>
      <c r="G597" s="64" t="s">
        <v>502</v>
      </c>
      <c r="H597" s="64" t="s">
        <v>883</v>
      </c>
      <c r="I597">
        <v>20</v>
      </c>
      <c r="J597" s="7">
        <v>82809100.700000003</v>
      </c>
      <c r="K597" s="67">
        <v>7564900.21</v>
      </c>
    </row>
    <row r="598" spans="1:12" x14ac:dyDescent="0.25">
      <c r="A598">
        <v>2022</v>
      </c>
      <c r="B598" s="57">
        <v>44874</v>
      </c>
      <c r="C598" s="57">
        <v>44879</v>
      </c>
      <c r="D598" t="s">
        <v>715</v>
      </c>
      <c r="E598" t="s">
        <v>17</v>
      </c>
      <c r="F598" t="s">
        <v>920</v>
      </c>
      <c r="G598" s="64" t="s">
        <v>716</v>
      </c>
      <c r="H598" s="64" t="s">
        <v>198</v>
      </c>
      <c r="I598">
        <v>15</v>
      </c>
      <c r="J598" s="7">
        <v>49503691</v>
      </c>
      <c r="K598" s="67">
        <v>4737388.4800000004</v>
      </c>
    </row>
    <row r="599" spans="1:12" x14ac:dyDescent="0.25">
      <c r="A599">
        <v>2022</v>
      </c>
      <c r="B599" s="57">
        <v>44865</v>
      </c>
      <c r="C599" s="57">
        <v>44889</v>
      </c>
      <c r="D599" t="s">
        <v>1190</v>
      </c>
      <c r="E599" t="s">
        <v>17</v>
      </c>
      <c r="F599" t="s">
        <v>920</v>
      </c>
      <c r="G599" s="64" t="s">
        <v>1191</v>
      </c>
      <c r="H599" s="64" t="s">
        <v>976</v>
      </c>
      <c r="I599">
        <v>48</v>
      </c>
      <c r="J599" s="7">
        <v>1225965010.55</v>
      </c>
      <c r="K599" s="67">
        <v>87087692.439999998</v>
      </c>
    </row>
    <row r="600" spans="1:12" x14ac:dyDescent="0.25">
      <c r="A600">
        <v>2022</v>
      </c>
      <c r="B600" s="57">
        <v>44879</v>
      </c>
      <c r="C600" s="57">
        <v>44888</v>
      </c>
      <c r="D600" t="s">
        <v>1192</v>
      </c>
      <c r="E600" t="s">
        <v>17</v>
      </c>
      <c r="F600" t="s">
        <v>938</v>
      </c>
      <c r="G600" s="64" t="s">
        <v>40</v>
      </c>
      <c r="H600" s="64" t="s">
        <v>1076</v>
      </c>
      <c r="K600" s="67"/>
      <c r="L600" t="s">
        <v>88</v>
      </c>
    </row>
    <row r="601" spans="1:12" x14ac:dyDescent="0.25">
      <c r="A601">
        <v>2022</v>
      </c>
      <c r="B601" s="57">
        <v>44872</v>
      </c>
      <c r="C601" s="57">
        <v>44893</v>
      </c>
      <c r="D601" t="s">
        <v>1193</v>
      </c>
      <c r="E601" t="s">
        <v>17</v>
      </c>
      <c r="F601" t="s">
        <v>920</v>
      </c>
      <c r="G601" s="64" t="s">
        <v>1194</v>
      </c>
      <c r="H601" s="64" t="s">
        <v>1195</v>
      </c>
      <c r="I601">
        <v>240</v>
      </c>
      <c r="J601" s="7">
        <v>808951931.44000006</v>
      </c>
      <c r="K601" s="67">
        <v>54473459.200000003</v>
      </c>
    </row>
    <row r="602" spans="1:12" x14ac:dyDescent="0.25">
      <c r="A602">
        <v>2022</v>
      </c>
      <c r="B602" s="57">
        <v>44873</v>
      </c>
      <c r="C602" s="57">
        <v>44895</v>
      </c>
      <c r="D602" t="s">
        <v>1196</v>
      </c>
      <c r="E602" t="s">
        <v>17</v>
      </c>
      <c r="F602" t="s">
        <v>920</v>
      </c>
      <c r="G602" s="64" t="s">
        <v>850</v>
      </c>
      <c r="H602" s="64" t="s">
        <v>1195</v>
      </c>
      <c r="I602">
        <v>240</v>
      </c>
      <c r="J602" s="7">
        <v>845317865.89999998</v>
      </c>
      <c r="K602" s="67">
        <v>55107119.210000001</v>
      </c>
    </row>
    <row r="603" spans="1:12" x14ac:dyDescent="0.25">
      <c r="A603">
        <v>2022</v>
      </c>
      <c r="B603" s="57">
        <v>44798</v>
      </c>
      <c r="C603" s="57">
        <v>44895</v>
      </c>
      <c r="D603" t="s">
        <v>1197</v>
      </c>
      <c r="E603" t="s">
        <v>17</v>
      </c>
      <c r="F603" t="s">
        <v>920</v>
      </c>
      <c r="G603" s="64" t="s">
        <v>1134</v>
      </c>
      <c r="H603" s="64" t="s">
        <v>890</v>
      </c>
      <c r="I603">
        <v>17</v>
      </c>
      <c r="J603" s="7">
        <v>47575452.75</v>
      </c>
      <c r="K603" s="67">
        <v>4703454.29</v>
      </c>
    </row>
    <row r="604" spans="1:12" x14ac:dyDescent="0.25">
      <c r="A604">
        <v>2022</v>
      </c>
      <c r="B604" s="57">
        <v>44470</v>
      </c>
      <c r="C604" s="57">
        <v>44897</v>
      </c>
      <c r="D604" t="s">
        <v>461</v>
      </c>
      <c r="E604" t="s">
        <v>18</v>
      </c>
      <c r="F604" t="s">
        <v>147</v>
      </c>
      <c r="G604" s="64" t="s">
        <v>41</v>
      </c>
      <c r="H604" s="64" t="s">
        <v>462</v>
      </c>
      <c r="I604">
        <v>2185</v>
      </c>
      <c r="J604" s="7">
        <v>5565536718.25</v>
      </c>
      <c r="K604" s="67">
        <v>395127162.16000003</v>
      </c>
    </row>
    <row r="605" spans="1:12" x14ac:dyDescent="0.25">
      <c r="A605">
        <v>2022</v>
      </c>
      <c r="B605" s="57">
        <v>44776</v>
      </c>
      <c r="C605" s="57">
        <v>44901</v>
      </c>
      <c r="D605" t="s">
        <v>1198</v>
      </c>
      <c r="E605" t="s">
        <v>19</v>
      </c>
      <c r="F605" t="s">
        <v>19</v>
      </c>
      <c r="G605" s="64" t="s">
        <v>428</v>
      </c>
      <c r="H605" s="64" t="s">
        <v>890</v>
      </c>
      <c r="J605" s="7">
        <v>844537412.88999999</v>
      </c>
      <c r="K605" s="67"/>
      <c r="L605" t="s">
        <v>88</v>
      </c>
    </row>
    <row r="606" spans="1:12" x14ac:dyDescent="0.25">
      <c r="A606">
        <v>2022</v>
      </c>
      <c r="B606" s="57">
        <v>44901</v>
      </c>
      <c r="C606" s="57">
        <v>44902</v>
      </c>
      <c r="D606" t="s">
        <v>1199</v>
      </c>
      <c r="E606" t="s">
        <v>17</v>
      </c>
      <c r="F606" t="s">
        <v>920</v>
      </c>
      <c r="G606" s="64" t="s">
        <v>964</v>
      </c>
      <c r="H606" s="64" t="s">
        <v>953</v>
      </c>
      <c r="I606">
        <v>328</v>
      </c>
      <c r="J606" s="7">
        <v>882731812.59000003</v>
      </c>
      <c r="K606" s="67">
        <v>102836694.73</v>
      </c>
    </row>
    <row r="607" spans="1:12" x14ac:dyDescent="0.25">
      <c r="A607">
        <v>2022</v>
      </c>
      <c r="B607" s="57">
        <v>44867</v>
      </c>
      <c r="C607" s="57">
        <v>44907</v>
      </c>
      <c r="D607" t="s">
        <v>1200</v>
      </c>
      <c r="E607" t="s">
        <v>17</v>
      </c>
      <c r="F607" t="s">
        <v>920</v>
      </c>
      <c r="G607" t="s">
        <v>1201</v>
      </c>
      <c r="H607" t="s">
        <v>1030</v>
      </c>
      <c r="I607">
        <v>25</v>
      </c>
      <c r="J607" s="7">
        <v>90434615.069999993</v>
      </c>
      <c r="K607" s="67">
        <v>8500389.3800000008</v>
      </c>
    </row>
    <row r="608" spans="1:12" x14ac:dyDescent="0.25">
      <c r="A608">
        <v>2022</v>
      </c>
      <c r="B608" s="57">
        <v>44903</v>
      </c>
      <c r="C608" s="57">
        <v>44907</v>
      </c>
      <c r="D608" t="s">
        <v>1202</v>
      </c>
      <c r="E608" t="s">
        <v>17</v>
      </c>
      <c r="F608" t="s">
        <v>920</v>
      </c>
      <c r="G608" t="s">
        <v>1203</v>
      </c>
      <c r="H608" t="s">
        <v>249</v>
      </c>
      <c r="I608">
        <v>48</v>
      </c>
      <c r="J608" s="7">
        <v>52347163.030000001</v>
      </c>
      <c r="K608" s="42">
        <v>5344548.63</v>
      </c>
    </row>
    <row r="609" spans="1:12" x14ac:dyDescent="0.25">
      <c r="A609">
        <v>2022</v>
      </c>
      <c r="B609" s="57">
        <v>44876</v>
      </c>
      <c r="C609" s="57">
        <v>44910</v>
      </c>
      <c r="D609" t="s">
        <v>1204</v>
      </c>
      <c r="E609" t="s">
        <v>21</v>
      </c>
      <c r="F609" t="s">
        <v>21</v>
      </c>
      <c r="G609" t="s">
        <v>426</v>
      </c>
      <c r="H609" t="s">
        <v>198</v>
      </c>
      <c r="I609">
        <v>72</v>
      </c>
      <c r="J609" s="7">
        <v>296705512.00999999</v>
      </c>
      <c r="K609" s="42">
        <v>21103897.649999999</v>
      </c>
      <c r="L609" t="s">
        <v>88</v>
      </c>
    </row>
    <row r="610" spans="1:12" x14ac:dyDescent="0.25">
      <c r="A610">
        <v>2022</v>
      </c>
      <c r="B610" s="57">
        <v>44903</v>
      </c>
      <c r="C610" s="57">
        <v>44911</v>
      </c>
      <c r="D610" t="s">
        <v>1205</v>
      </c>
      <c r="E610" t="s">
        <v>17</v>
      </c>
      <c r="F610" t="s">
        <v>963</v>
      </c>
      <c r="G610" t="s">
        <v>1206</v>
      </c>
      <c r="H610" t="s">
        <v>608</v>
      </c>
      <c r="I610">
        <v>2920</v>
      </c>
      <c r="J610" s="7">
        <v>8312447150</v>
      </c>
      <c r="K610" s="42">
        <v>795350112</v>
      </c>
    </row>
    <row r="611" spans="1:12" x14ac:dyDescent="0.25">
      <c r="A611">
        <v>2022</v>
      </c>
      <c r="B611" s="57">
        <v>44592</v>
      </c>
      <c r="C611" s="57">
        <v>44916</v>
      </c>
      <c r="D611" t="s">
        <v>1207</v>
      </c>
      <c r="E611" t="s">
        <v>17</v>
      </c>
      <c r="F611" t="s">
        <v>920</v>
      </c>
      <c r="G611" t="s">
        <v>1208</v>
      </c>
      <c r="H611" t="s">
        <v>198</v>
      </c>
      <c r="I611">
        <v>704</v>
      </c>
      <c r="J611" s="7">
        <v>1727749455.0599999</v>
      </c>
      <c r="K611" s="67">
        <v>162643772.93000001</v>
      </c>
    </row>
    <row r="612" spans="1:12" ht="33.75" customHeight="1" x14ac:dyDescent="0.25">
      <c r="A612">
        <v>2023</v>
      </c>
      <c r="B612" s="57">
        <v>44925</v>
      </c>
      <c r="C612" s="57">
        <v>44930</v>
      </c>
      <c r="D612" t="s">
        <v>1209</v>
      </c>
      <c r="E612" t="s">
        <v>17</v>
      </c>
      <c r="F612" t="s">
        <v>920</v>
      </c>
      <c r="G612" s="64" t="s">
        <v>1210</v>
      </c>
      <c r="H612" t="s">
        <v>198</v>
      </c>
      <c r="I612">
        <v>224</v>
      </c>
      <c r="J612" s="7">
        <v>537936528.13999999</v>
      </c>
      <c r="K612" s="67">
        <v>56508293.630000003</v>
      </c>
    </row>
    <row r="613" spans="1:12" x14ac:dyDescent="0.25">
      <c r="A613">
        <v>2023</v>
      </c>
      <c r="B613" s="57">
        <v>44911</v>
      </c>
      <c r="C613" s="57">
        <v>44936</v>
      </c>
      <c r="D613" t="s">
        <v>1211</v>
      </c>
      <c r="E613" t="s">
        <v>17</v>
      </c>
      <c r="F613" t="s">
        <v>963</v>
      </c>
      <c r="G613" t="s">
        <v>666</v>
      </c>
      <c r="H613" t="s">
        <v>883</v>
      </c>
      <c r="I613">
        <v>18</v>
      </c>
      <c r="J613" s="7">
        <v>43009635.380000003</v>
      </c>
      <c r="K613" s="42">
        <v>4428723.3099999996</v>
      </c>
    </row>
    <row r="614" spans="1:12" x14ac:dyDescent="0.25">
      <c r="A614">
        <v>2023</v>
      </c>
      <c r="B614" s="57">
        <v>44867</v>
      </c>
      <c r="C614" s="57">
        <v>44943</v>
      </c>
      <c r="D614" t="s">
        <v>811</v>
      </c>
      <c r="E614" t="s">
        <v>17</v>
      </c>
      <c r="F614" t="s">
        <v>920</v>
      </c>
      <c r="G614" t="s">
        <v>43</v>
      </c>
      <c r="H614" t="s">
        <v>198</v>
      </c>
      <c r="J614" s="7">
        <v>2483748181.6100001</v>
      </c>
      <c r="K614" s="42">
        <v>287410981.13</v>
      </c>
      <c r="L614" t="s">
        <v>1109</v>
      </c>
    </row>
    <row r="615" spans="1:12" ht="30" x14ac:dyDescent="0.25">
      <c r="A615">
        <v>2023</v>
      </c>
      <c r="B615" s="57">
        <v>44776</v>
      </c>
      <c r="C615" s="57">
        <v>44944</v>
      </c>
      <c r="D615" t="s">
        <v>1212</v>
      </c>
      <c r="E615" t="s">
        <v>17</v>
      </c>
      <c r="F615" t="s">
        <v>920</v>
      </c>
      <c r="G615" t="s">
        <v>1213</v>
      </c>
      <c r="H615" s="64" t="s">
        <v>752</v>
      </c>
      <c r="I615">
        <v>1696</v>
      </c>
      <c r="J615" s="7">
        <v>6139776794.0600004</v>
      </c>
      <c r="K615" s="42">
        <v>431995170.62</v>
      </c>
    </row>
    <row r="616" spans="1:12" x14ac:dyDescent="0.25">
      <c r="A616">
        <v>2023</v>
      </c>
      <c r="B616" s="57">
        <v>44943</v>
      </c>
      <c r="C616" s="57">
        <v>44946</v>
      </c>
      <c r="D616" t="s">
        <v>1214</v>
      </c>
      <c r="E616" t="s">
        <v>17</v>
      </c>
      <c r="F616" t="s">
        <v>920</v>
      </c>
      <c r="G616" t="s">
        <v>1176</v>
      </c>
      <c r="H616" t="s">
        <v>953</v>
      </c>
      <c r="I616">
        <v>544</v>
      </c>
      <c r="J616" s="7">
        <v>1854659578.96</v>
      </c>
      <c r="K616" s="42">
        <v>183910814.94999999</v>
      </c>
    </row>
    <row r="617" spans="1:12" x14ac:dyDescent="0.25">
      <c r="A617">
        <v>2023</v>
      </c>
      <c r="B617" s="57">
        <v>44847</v>
      </c>
      <c r="C617" s="57">
        <v>44951</v>
      </c>
      <c r="D617" t="s">
        <v>1215</v>
      </c>
      <c r="E617" t="s">
        <v>17</v>
      </c>
      <c r="F617" t="s">
        <v>963</v>
      </c>
      <c r="G617" t="s">
        <v>1216</v>
      </c>
      <c r="H617" t="s">
        <v>976</v>
      </c>
      <c r="I617">
        <v>2232</v>
      </c>
      <c r="J617" s="7">
        <v>7192732109.3699999</v>
      </c>
      <c r="K617" s="42">
        <v>516675723.70999998</v>
      </c>
    </row>
    <row r="618" spans="1:12" x14ac:dyDescent="0.25">
      <c r="A618">
        <v>2023</v>
      </c>
      <c r="B618" s="57">
        <v>44952</v>
      </c>
      <c r="C618" s="57">
        <v>44958</v>
      </c>
      <c r="D618" t="s">
        <v>1158</v>
      </c>
      <c r="E618" t="s">
        <v>17</v>
      </c>
      <c r="F618" t="s">
        <v>963</v>
      </c>
      <c r="G618" t="s">
        <v>641</v>
      </c>
      <c r="H618" t="s">
        <v>883</v>
      </c>
      <c r="I618">
        <v>416</v>
      </c>
      <c r="J618" s="7">
        <v>1344251937.51</v>
      </c>
      <c r="K618" s="42">
        <v>102198276.8</v>
      </c>
    </row>
    <row r="619" spans="1:12" ht="30" x14ac:dyDescent="0.25">
      <c r="A619">
        <v>2023</v>
      </c>
      <c r="B619" s="57">
        <v>44881</v>
      </c>
      <c r="C619" s="57">
        <v>44971</v>
      </c>
      <c r="D619" t="s">
        <v>1217</v>
      </c>
      <c r="E619" t="s">
        <v>17</v>
      </c>
      <c r="F619" t="s">
        <v>938</v>
      </c>
      <c r="G619" t="s">
        <v>776</v>
      </c>
      <c r="H619" s="64" t="s">
        <v>1159</v>
      </c>
      <c r="I619">
        <v>20</v>
      </c>
      <c r="J619" s="7">
        <v>72625111.790000007</v>
      </c>
      <c r="K619" s="42">
        <v>7838312.2999999998</v>
      </c>
    </row>
    <row r="620" spans="1:12" x14ac:dyDescent="0.25">
      <c r="A620">
        <v>2023</v>
      </c>
      <c r="B620" s="57">
        <v>44839</v>
      </c>
      <c r="C620" s="57">
        <v>44967</v>
      </c>
      <c r="D620" t="s">
        <v>1218</v>
      </c>
      <c r="E620" t="s">
        <v>17</v>
      </c>
      <c r="F620" t="s">
        <v>920</v>
      </c>
      <c r="G620" t="s">
        <v>691</v>
      </c>
      <c r="H620" t="s">
        <v>1030</v>
      </c>
      <c r="I620">
        <v>20</v>
      </c>
      <c r="J620" s="7">
        <v>62485876.549999997</v>
      </c>
      <c r="K620" s="42">
        <v>5774666.2999999998</v>
      </c>
    </row>
    <row r="621" spans="1:12" x14ac:dyDescent="0.25">
      <c r="A621">
        <v>2023</v>
      </c>
      <c r="B621" s="57">
        <v>44838</v>
      </c>
      <c r="C621" s="57">
        <v>44973</v>
      </c>
      <c r="D621" t="s">
        <v>1219</v>
      </c>
      <c r="E621" t="s">
        <v>17</v>
      </c>
      <c r="F621" t="s">
        <v>920</v>
      </c>
      <c r="G621" t="s">
        <v>1220</v>
      </c>
      <c r="H621" t="s">
        <v>1221</v>
      </c>
      <c r="I621" t="s">
        <v>1222</v>
      </c>
      <c r="J621" s="7">
        <v>423353269.00999999</v>
      </c>
      <c r="K621" s="42">
        <v>42560659.210000001</v>
      </c>
    </row>
    <row r="622" spans="1:12" x14ac:dyDescent="0.25">
      <c r="A622">
        <v>2023</v>
      </c>
      <c r="B622" s="57">
        <v>44946</v>
      </c>
      <c r="C622" s="57">
        <v>44974</v>
      </c>
      <c r="D622" t="s">
        <v>413</v>
      </c>
      <c r="E622" t="s">
        <v>17</v>
      </c>
      <c r="F622" t="s">
        <v>920</v>
      </c>
      <c r="G622" t="s">
        <v>414</v>
      </c>
      <c r="H622" t="s">
        <v>890</v>
      </c>
      <c r="I622">
        <v>196</v>
      </c>
      <c r="J622" s="7">
        <v>659941119.16999996</v>
      </c>
      <c r="K622" s="42">
        <v>68835476.939999998</v>
      </c>
    </row>
    <row r="623" spans="1:12" x14ac:dyDescent="0.25">
      <c r="A623">
        <v>2023</v>
      </c>
      <c r="B623" s="57">
        <v>44963</v>
      </c>
      <c r="C623" s="57">
        <v>44978</v>
      </c>
      <c r="D623" t="s">
        <v>1357</v>
      </c>
      <c r="E623" t="s">
        <v>17</v>
      </c>
      <c r="F623" t="s">
        <v>938</v>
      </c>
      <c r="G623" t="s">
        <v>652</v>
      </c>
      <c r="H623" t="s">
        <v>883</v>
      </c>
      <c r="K623" s="42"/>
      <c r="L623" t="s">
        <v>88</v>
      </c>
    </row>
    <row r="624" spans="1:12" x14ac:dyDescent="0.25">
      <c r="A624">
        <v>2023</v>
      </c>
      <c r="B624" s="57">
        <v>44971</v>
      </c>
      <c r="C624" s="57">
        <v>44977</v>
      </c>
      <c r="D624" t="s">
        <v>1223</v>
      </c>
      <c r="E624" t="s">
        <v>17</v>
      </c>
      <c r="F624" t="s">
        <v>920</v>
      </c>
      <c r="G624" t="s">
        <v>1224</v>
      </c>
      <c r="H624" t="s">
        <v>965</v>
      </c>
      <c r="I624">
        <v>1144</v>
      </c>
      <c r="J624" s="7">
        <v>2758102949.2199998</v>
      </c>
      <c r="K624" s="42">
        <v>293835820.92000002</v>
      </c>
      <c r="L624" t="s">
        <v>88</v>
      </c>
    </row>
    <row r="625" spans="1:12" x14ac:dyDescent="0.25">
      <c r="A625">
        <v>2023</v>
      </c>
      <c r="B625" s="57">
        <v>44971</v>
      </c>
      <c r="C625" s="57">
        <v>44979</v>
      </c>
      <c r="D625" t="s">
        <v>1225</v>
      </c>
      <c r="E625" t="s">
        <v>10</v>
      </c>
      <c r="F625" t="s">
        <v>10</v>
      </c>
      <c r="G625" t="s">
        <v>648</v>
      </c>
      <c r="H625" t="s">
        <v>198</v>
      </c>
      <c r="I625">
        <v>32</v>
      </c>
      <c r="J625" s="7">
        <v>86843661.849999994</v>
      </c>
      <c r="K625" s="42">
        <v>7111317.9299999997</v>
      </c>
    </row>
    <row r="626" spans="1:12" ht="30" x14ac:dyDescent="0.25">
      <c r="A626">
        <v>2023</v>
      </c>
      <c r="B626" s="57">
        <v>44754</v>
      </c>
      <c r="C626" s="57">
        <v>44970</v>
      </c>
      <c r="D626" t="s">
        <v>1226</v>
      </c>
      <c r="E626" t="s">
        <v>19</v>
      </c>
      <c r="F626" t="s">
        <v>19</v>
      </c>
      <c r="G626" t="s">
        <v>709</v>
      </c>
      <c r="H626" s="64" t="s">
        <v>752</v>
      </c>
      <c r="I626">
        <v>72</v>
      </c>
      <c r="J626" s="7">
        <v>202625760.22</v>
      </c>
      <c r="K626" s="42">
        <v>20173580.82</v>
      </c>
    </row>
    <row r="627" spans="1:12" x14ac:dyDescent="0.25">
      <c r="A627">
        <v>2023</v>
      </c>
      <c r="B627" s="57">
        <v>44911</v>
      </c>
      <c r="C627" s="57">
        <v>44981</v>
      </c>
      <c r="D627" t="s">
        <v>832</v>
      </c>
      <c r="E627" t="s">
        <v>17</v>
      </c>
      <c r="F627" t="s">
        <v>938</v>
      </c>
      <c r="G627" t="s">
        <v>833</v>
      </c>
      <c r="H627" t="s">
        <v>249</v>
      </c>
      <c r="I627">
        <v>288</v>
      </c>
      <c r="J627" s="7">
        <v>876302660.61000001</v>
      </c>
      <c r="K627" s="42">
        <v>95445876.659999996</v>
      </c>
      <c r="L627" t="s">
        <v>1109</v>
      </c>
    </row>
    <row r="628" spans="1:12" x14ac:dyDescent="0.25">
      <c r="A628" s="49">
        <v>2023</v>
      </c>
      <c r="B628" s="57">
        <v>44985</v>
      </c>
      <c r="C628" s="57">
        <v>44988</v>
      </c>
      <c r="D628" s="49" t="s">
        <v>1227</v>
      </c>
      <c r="E628" s="49" t="s">
        <v>17</v>
      </c>
      <c r="F628" s="49" t="s">
        <v>920</v>
      </c>
      <c r="G628" s="49" t="s">
        <v>1191</v>
      </c>
      <c r="H628" t="s">
        <v>976</v>
      </c>
      <c r="I628">
        <v>384</v>
      </c>
      <c r="J628" s="7">
        <v>1343635433.8299999</v>
      </c>
      <c r="K628" s="42">
        <v>96825641.549999997</v>
      </c>
    </row>
    <row r="629" spans="1:12" x14ac:dyDescent="0.25">
      <c r="A629">
        <v>2023</v>
      </c>
      <c r="B629" s="57">
        <v>44903</v>
      </c>
      <c r="C629" s="57">
        <v>44995</v>
      </c>
      <c r="D629" t="s">
        <v>1228</v>
      </c>
      <c r="E629" t="s">
        <v>17</v>
      </c>
      <c r="F629" t="s">
        <v>920</v>
      </c>
      <c r="G629" t="s">
        <v>1229</v>
      </c>
      <c r="H629" t="s">
        <v>976</v>
      </c>
      <c r="I629">
        <v>976</v>
      </c>
      <c r="J629" s="7">
        <v>1910795875.6400001</v>
      </c>
      <c r="K629" s="42">
        <v>209219687.78</v>
      </c>
    </row>
    <row r="630" spans="1:12" x14ac:dyDescent="0.25">
      <c r="A630">
        <v>2023</v>
      </c>
      <c r="B630" s="57">
        <v>44774</v>
      </c>
      <c r="C630" s="57">
        <v>45001</v>
      </c>
      <c r="D630" t="s">
        <v>1230</v>
      </c>
      <c r="E630" t="s">
        <v>18</v>
      </c>
      <c r="F630" t="s">
        <v>947</v>
      </c>
      <c r="G630" t="s">
        <v>1231</v>
      </c>
      <c r="H630" t="s">
        <v>249</v>
      </c>
      <c r="I630">
        <v>64</v>
      </c>
      <c r="J630" s="7">
        <v>118605105.29000001</v>
      </c>
      <c r="K630" s="42">
        <v>12885018.619999999</v>
      </c>
    </row>
    <row r="631" spans="1:12" x14ac:dyDescent="0.25">
      <c r="A631">
        <v>2023</v>
      </c>
      <c r="B631" s="57">
        <v>44981</v>
      </c>
      <c r="C631" s="57">
        <v>45001</v>
      </c>
      <c r="D631" t="s">
        <v>1232</v>
      </c>
      <c r="E631" t="s">
        <v>21</v>
      </c>
      <c r="F631" t="s">
        <v>21</v>
      </c>
      <c r="G631" t="s">
        <v>1233</v>
      </c>
      <c r="H631" t="s">
        <v>883</v>
      </c>
      <c r="I631">
        <v>128</v>
      </c>
      <c r="J631" s="7">
        <v>408312048.11000001</v>
      </c>
      <c r="K631" s="42">
        <v>27442696.649999999</v>
      </c>
    </row>
    <row r="632" spans="1:12" x14ac:dyDescent="0.25">
      <c r="A632">
        <v>2023</v>
      </c>
      <c r="B632" s="57">
        <v>44995</v>
      </c>
      <c r="C632" s="57">
        <v>45002</v>
      </c>
      <c r="D632" t="s">
        <v>1063</v>
      </c>
      <c r="E632" t="s">
        <v>11</v>
      </c>
      <c r="F632" t="s">
        <v>1064</v>
      </c>
      <c r="G632" t="s">
        <v>1065</v>
      </c>
      <c r="H632" t="s">
        <v>198</v>
      </c>
      <c r="I632">
        <v>90</v>
      </c>
      <c r="J632" s="7">
        <v>308036282.58999997</v>
      </c>
      <c r="K632" s="42">
        <v>37266224.689999998</v>
      </c>
    </row>
    <row r="633" spans="1:12" x14ac:dyDescent="0.25">
      <c r="A633">
        <v>2023</v>
      </c>
      <c r="B633" s="57">
        <v>44988</v>
      </c>
      <c r="C633" s="57">
        <v>45008</v>
      </c>
      <c r="D633" t="s">
        <v>1234</v>
      </c>
      <c r="E633" t="s">
        <v>17</v>
      </c>
      <c r="F633" t="s">
        <v>920</v>
      </c>
      <c r="G633" t="s">
        <v>699</v>
      </c>
      <c r="H633" t="s">
        <v>180</v>
      </c>
      <c r="I633">
        <v>224</v>
      </c>
      <c r="J633" s="7">
        <v>847970008.86000001</v>
      </c>
      <c r="K633" s="42">
        <v>55522579.280000001</v>
      </c>
    </row>
    <row r="634" spans="1:12" x14ac:dyDescent="0.25">
      <c r="A634">
        <v>2023</v>
      </c>
      <c r="B634" s="57">
        <v>44995</v>
      </c>
      <c r="C634" s="57">
        <v>45009</v>
      </c>
      <c r="D634" t="s">
        <v>1235</v>
      </c>
      <c r="E634" t="s">
        <v>17</v>
      </c>
      <c r="F634" t="s">
        <v>938</v>
      </c>
      <c r="G634" t="s">
        <v>1236</v>
      </c>
      <c r="H634" t="s">
        <v>883</v>
      </c>
      <c r="I634">
        <v>144</v>
      </c>
      <c r="J634" s="7">
        <v>539160146.37</v>
      </c>
      <c r="K634" s="42">
        <v>63211712.350000001</v>
      </c>
    </row>
    <row r="635" spans="1:12" x14ac:dyDescent="0.25">
      <c r="A635">
        <v>2023</v>
      </c>
      <c r="B635" s="57">
        <v>44749</v>
      </c>
      <c r="C635" s="57">
        <v>45009</v>
      </c>
      <c r="D635" t="s">
        <v>1237</v>
      </c>
      <c r="E635" t="s">
        <v>17</v>
      </c>
      <c r="F635" t="s">
        <v>938</v>
      </c>
      <c r="G635" t="s">
        <v>1238</v>
      </c>
      <c r="H635" t="s">
        <v>1221</v>
      </c>
      <c r="I635">
        <v>80</v>
      </c>
      <c r="J635" s="7">
        <v>48151193.75</v>
      </c>
      <c r="K635" s="42">
        <v>4774852.16</v>
      </c>
    </row>
    <row r="636" spans="1:12" x14ac:dyDescent="0.25">
      <c r="A636">
        <v>2023</v>
      </c>
      <c r="B636" s="57">
        <v>44867</v>
      </c>
      <c r="C636" s="57">
        <v>45012</v>
      </c>
      <c r="D636" t="s">
        <v>1239</v>
      </c>
      <c r="E636" t="s">
        <v>21</v>
      </c>
      <c r="F636" t="s">
        <v>21</v>
      </c>
      <c r="G636" s="64" t="s">
        <v>1240</v>
      </c>
      <c r="H636" t="s">
        <v>1221</v>
      </c>
      <c r="I636">
        <v>28</v>
      </c>
      <c r="J636" s="7">
        <v>11087342.439999999</v>
      </c>
      <c r="K636" s="42">
        <v>102320031.20999999</v>
      </c>
    </row>
    <row r="637" spans="1:12" x14ac:dyDescent="0.25">
      <c r="A637">
        <v>2023</v>
      </c>
      <c r="B637" s="57">
        <v>44995</v>
      </c>
      <c r="C637" s="57">
        <v>45014</v>
      </c>
      <c r="D637" t="s">
        <v>1241</v>
      </c>
      <c r="E637" t="s">
        <v>30</v>
      </c>
      <c r="F637" t="s">
        <v>30</v>
      </c>
      <c r="G637" t="s">
        <v>1242</v>
      </c>
      <c r="H637" t="s">
        <v>1135</v>
      </c>
      <c r="I637">
        <v>288</v>
      </c>
      <c r="J637" s="7">
        <v>831260521.85000002</v>
      </c>
      <c r="K637" s="42">
        <v>88100334.010000005</v>
      </c>
    </row>
    <row r="638" spans="1:12" x14ac:dyDescent="0.25">
      <c r="A638">
        <v>2023</v>
      </c>
      <c r="B638" s="57"/>
      <c r="C638" s="57">
        <v>45027</v>
      </c>
      <c r="D638" t="s">
        <v>1243</v>
      </c>
      <c r="E638" t="s">
        <v>1244</v>
      </c>
      <c r="F638" t="s">
        <v>1245</v>
      </c>
      <c r="G638" t="s">
        <v>1246</v>
      </c>
      <c r="H638" t="s">
        <v>180</v>
      </c>
      <c r="J638" s="7">
        <v>556002038.72000003</v>
      </c>
      <c r="K638" s="42"/>
      <c r="L638" t="s">
        <v>88</v>
      </c>
    </row>
    <row r="639" spans="1:12" x14ac:dyDescent="0.25">
      <c r="A639">
        <v>2023</v>
      </c>
      <c r="B639" s="57">
        <v>44986</v>
      </c>
      <c r="C639" s="57">
        <v>45027</v>
      </c>
      <c r="D639" t="s">
        <v>1247</v>
      </c>
      <c r="E639" t="s">
        <v>17</v>
      </c>
      <c r="F639" t="s">
        <v>963</v>
      </c>
      <c r="G639" t="s">
        <v>1248</v>
      </c>
      <c r="H639" t="s">
        <v>180</v>
      </c>
      <c r="I639">
        <v>80</v>
      </c>
      <c r="J639" s="7">
        <v>248499702.94999999</v>
      </c>
      <c r="K639" s="42">
        <v>25266796.339199997</v>
      </c>
    </row>
    <row r="640" spans="1:12" x14ac:dyDescent="0.25">
      <c r="A640">
        <v>2023</v>
      </c>
      <c r="B640" s="57">
        <v>44952</v>
      </c>
      <c r="C640" s="57">
        <v>45028</v>
      </c>
      <c r="D640" t="s">
        <v>1249</v>
      </c>
      <c r="E640" t="s">
        <v>17</v>
      </c>
      <c r="F640" t="s">
        <v>259</v>
      </c>
      <c r="G640" t="s">
        <v>1250</v>
      </c>
      <c r="H640" t="s">
        <v>976</v>
      </c>
      <c r="I640">
        <v>56</v>
      </c>
      <c r="J640" s="7">
        <v>197755789.77000001</v>
      </c>
      <c r="K640" s="79">
        <v>14315939.789999999</v>
      </c>
    </row>
    <row r="641" spans="1:12" x14ac:dyDescent="0.25">
      <c r="A641">
        <v>2023</v>
      </c>
      <c r="B641" s="57">
        <v>44964</v>
      </c>
      <c r="C641" s="57">
        <v>45029</v>
      </c>
      <c r="D641" t="s">
        <v>1251</v>
      </c>
      <c r="E641" t="s">
        <v>19</v>
      </c>
      <c r="F641" t="s">
        <v>19</v>
      </c>
      <c r="G641" t="s">
        <v>1252</v>
      </c>
      <c r="H641" t="s">
        <v>883</v>
      </c>
      <c r="I641">
        <v>160</v>
      </c>
      <c r="J641" s="7">
        <v>729770541.07000005</v>
      </c>
      <c r="K641" s="42">
        <v>49838026.295200005</v>
      </c>
    </row>
    <row r="642" spans="1:12" x14ac:dyDescent="0.25">
      <c r="A642">
        <v>2023</v>
      </c>
      <c r="B642" s="57">
        <v>45036</v>
      </c>
      <c r="C642" s="57">
        <v>45036</v>
      </c>
      <c r="D642" t="s">
        <v>1133</v>
      </c>
      <c r="E642" t="s">
        <v>17</v>
      </c>
      <c r="F642" t="s">
        <v>963</v>
      </c>
      <c r="G642" t="s">
        <v>1253</v>
      </c>
      <c r="H642" t="s">
        <v>630</v>
      </c>
      <c r="J642" s="7">
        <v>143985427.84999999</v>
      </c>
      <c r="K642" s="42">
        <v>12109749.606719999</v>
      </c>
      <c r="L642" t="s">
        <v>88</v>
      </c>
    </row>
    <row r="643" spans="1:12" x14ac:dyDescent="0.25">
      <c r="A643">
        <v>2023</v>
      </c>
      <c r="B643" s="57">
        <v>44964</v>
      </c>
      <c r="C643" s="57">
        <v>45040</v>
      </c>
      <c r="D643" t="s">
        <v>1358</v>
      </c>
      <c r="E643" t="s">
        <v>17</v>
      </c>
      <c r="F643" t="s">
        <v>67</v>
      </c>
      <c r="G643" t="s">
        <v>658</v>
      </c>
      <c r="H643" t="s">
        <v>1221</v>
      </c>
      <c r="I643">
        <v>592</v>
      </c>
      <c r="J643" s="7">
        <v>1356288579.881</v>
      </c>
      <c r="K643" s="42">
        <v>137600363.770576</v>
      </c>
    </row>
    <row r="644" spans="1:12" x14ac:dyDescent="0.25">
      <c r="A644">
        <v>2023</v>
      </c>
      <c r="B644" s="57">
        <v>45035</v>
      </c>
      <c r="C644" s="57">
        <v>45042</v>
      </c>
      <c r="D644" t="s">
        <v>1254</v>
      </c>
      <c r="E644" t="s">
        <v>23</v>
      </c>
      <c r="F644" t="s">
        <v>23</v>
      </c>
      <c r="G644" t="s">
        <v>1255</v>
      </c>
      <c r="H644" t="s">
        <v>748</v>
      </c>
      <c r="I644">
        <v>456</v>
      </c>
      <c r="J644" s="7">
        <v>1520361139.0599999</v>
      </c>
      <c r="K644" s="42">
        <v>156402680.15879998</v>
      </c>
    </row>
    <row r="645" spans="1:12" x14ac:dyDescent="0.25">
      <c r="A645">
        <v>2023</v>
      </c>
      <c r="B645" s="57">
        <v>45048</v>
      </c>
      <c r="C645" s="57">
        <v>45048</v>
      </c>
      <c r="D645" t="s">
        <v>1256</v>
      </c>
      <c r="E645" t="s">
        <v>18</v>
      </c>
      <c r="F645" t="s">
        <v>1257</v>
      </c>
      <c r="G645" t="s">
        <v>1258</v>
      </c>
      <c r="H645" t="s">
        <v>748</v>
      </c>
      <c r="I645">
        <v>56</v>
      </c>
      <c r="J645" s="7">
        <v>126460289.51000001</v>
      </c>
      <c r="K645" s="42">
        <v>13867450.343039999</v>
      </c>
    </row>
    <row r="646" spans="1:12" x14ac:dyDescent="0.25">
      <c r="A646">
        <v>2023</v>
      </c>
      <c r="B646" s="57">
        <v>45050</v>
      </c>
      <c r="C646" s="57">
        <v>45051</v>
      </c>
      <c r="D646" t="s">
        <v>1175</v>
      </c>
      <c r="E646" t="s">
        <v>17</v>
      </c>
      <c r="F646" t="s">
        <v>920</v>
      </c>
      <c r="G646" t="s">
        <v>1224</v>
      </c>
      <c r="H646" t="s">
        <v>630</v>
      </c>
      <c r="J646" s="7">
        <v>4615588363.1800003</v>
      </c>
      <c r="K646" s="42"/>
      <c r="L646" t="s">
        <v>88</v>
      </c>
    </row>
    <row r="647" spans="1:12" x14ac:dyDescent="0.25">
      <c r="A647">
        <v>2023</v>
      </c>
      <c r="B647" s="57">
        <v>45054</v>
      </c>
      <c r="C647" s="57">
        <v>45055</v>
      </c>
      <c r="D647" t="s">
        <v>1260</v>
      </c>
      <c r="E647" t="s">
        <v>17</v>
      </c>
      <c r="F647" t="s">
        <v>920</v>
      </c>
      <c r="G647" t="s">
        <v>502</v>
      </c>
      <c r="H647" t="s">
        <v>883</v>
      </c>
      <c r="I647">
        <v>20</v>
      </c>
      <c r="J647" s="72" t="s">
        <v>1261</v>
      </c>
      <c r="K647" s="42">
        <v>7566259.2475007996</v>
      </c>
    </row>
    <row r="648" spans="1:12" x14ac:dyDescent="0.25">
      <c r="A648">
        <v>2023</v>
      </c>
      <c r="B648" s="57">
        <v>45015</v>
      </c>
      <c r="C648" s="57">
        <v>45056</v>
      </c>
      <c r="D648" t="s">
        <v>1262</v>
      </c>
      <c r="E648" t="s">
        <v>19</v>
      </c>
      <c r="F648" t="s">
        <v>19</v>
      </c>
      <c r="G648" t="s">
        <v>626</v>
      </c>
      <c r="H648" t="s">
        <v>976</v>
      </c>
      <c r="I648">
        <v>88</v>
      </c>
      <c r="J648" s="7">
        <v>369029770.19999999</v>
      </c>
      <c r="K648" s="42"/>
      <c r="L648" t="s">
        <v>88</v>
      </c>
    </row>
    <row r="649" spans="1:12" x14ac:dyDescent="0.25">
      <c r="A649">
        <v>2023</v>
      </c>
      <c r="B649" s="57">
        <v>45057</v>
      </c>
      <c r="C649" s="57">
        <v>45061</v>
      </c>
      <c r="D649" t="s">
        <v>653</v>
      </c>
      <c r="E649" t="s">
        <v>23</v>
      </c>
      <c r="F649" t="s">
        <v>23</v>
      </c>
      <c r="G649" t="s">
        <v>654</v>
      </c>
      <c r="H649" t="s">
        <v>630</v>
      </c>
      <c r="J649" s="7">
        <v>860020293.41999996</v>
      </c>
      <c r="K649" s="42">
        <v>95663203.209199965</v>
      </c>
      <c r="L649" t="s">
        <v>88</v>
      </c>
    </row>
    <row r="650" spans="1:12" x14ac:dyDescent="0.25">
      <c r="A650">
        <v>2023</v>
      </c>
      <c r="B650" s="57">
        <v>45049</v>
      </c>
      <c r="C650" s="57">
        <v>45062</v>
      </c>
      <c r="D650" t="s">
        <v>290</v>
      </c>
      <c r="E650" t="s">
        <v>17</v>
      </c>
      <c r="F650" t="s">
        <v>1264</v>
      </c>
      <c r="G650" t="s">
        <v>1224</v>
      </c>
      <c r="H650" t="s">
        <v>630</v>
      </c>
      <c r="I650" t="s">
        <v>1265</v>
      </c>
      <c r="J650" s="7">
        <v>103271985.40000001</v>
      </c>
      <c r="K650" s="42">
        <v>10383766.8992</v>
      </c>
    </row>
    <row r="651" spans="1:12" x14ac:dyDescent="0.25">
      <c r="A651">
        <v>2023</v>
      </c>
      <c r="B651" s="57">
        <v>45072</v>
      </c>
      <c r="C651" s="57">
        <v>45072</v>
      </c>
      <c r="D651" t="s">
        <v>832</v>
      </c>
      <c r="E651" t="s">
        <v>17</v>
      </c>
      <c r="F651" t="s">
        <v>938</v>
      </c>
      <c r="G651" t="s">
        <v>833</v>
      </c>
      <c r="H651" t="s">
        <v>180</v>
      </c>
      <c r="I651">
        <v>288</v>
      </c>
      <c r="J651" s="7">
        <v>876302398.08000004</v>
      </c>
      <c r="K651" s="42">
        <v>95445876.657600001</v>
      </c>
      <c r="L651" t="s">
        <v>88</v>
      </c>
    </row>
    <row r="652" spans="1:12" x14ac:dyDescent="0.25">
      <c r="A652">
        <v>2023</v>
      </c>
      <c r="B652" s="57">
        <v>45076</v>
      </c>
      <c r="C652" s="57" t="s">
        <v>1359</v>
      </c>
      <c r="D652" t="s">
        <v>1266</v>
      </c>
      <c r="E652" t="s">
        <v>21</v>
      </c>
      <c r="F652" t="s">
        <v>21</v>
      </c>
      <c r="G652" t="s">
        <v>426</v>
      </c>
      <c r="H652" t="s">
        <v>1221</v>
      </c>
      <c r="I652">
        <v>72</v>
      </c>
      <c r="J652" s="7">
        <v>298857067.63</v>
      </c>
      <c r="K652" s="79">
        <v>21267485.620000001</v>
      </c>
    </row>
    <row r="653" spans="1:12" ht="19.5" customHeight="1" x14ac:dyDescent="0.25">
      <c r="A653">
        <v>2023</v>
      </c>
      <c r="B653" s="57">
        <v>45069</v>
      </c>
      <c r="C653" s="57">
        <v>45079</v>
      </c>
      <c r="D653" t="s">
        <v>1267</v>
      </c>
      <c r="E653" t="s">
        <v>19</v>
      </c>
      <c r="F653" t="s">
        <v>19</v>
      </c>
      <c r="G653" t="s">
        <v>1268</v>
      </c>
      <c r="H653" t="s">
        <v>1269</v>
      </c>
      <c r="I653">
        <v>40</v>
      </c>
      <c r="J653" s="7">
        <v>117447700.17</v>
      </c>
      <c r="K653" s="42">
        <v>18136081.329999998</v>
      </c>
    </row>
    <row r="654" spans="1:12" x14ac:dyDescent="0.25">
      <c r="A654">
        <v>2023</v>
      </c>
      <c r="B654" s="57">
        <v>45049</v>
      </c>
      <c r="C654" s="57">
        <v>45086</v>
      </c>
      <c r="D654" t="s">
        <v>1270</v>
      </c>
      <c r="E654" t="s">
        <v>1271</v>
      </c>
      <c r="F654" t="s">
        <v>1272</v>
      </c>
      <c r="G654" t="s">
        <v>286</v>
      </c>
      <c r="H654" t="s">
        <v>1273</v>
      </c>
      <c r="J654" s="7">
        <v>657619117.42999995</v>
      </c>
      <c r="K654" s="42"/>
      <c r="L654" t="s">
        <v>88</v>
      </c>
    </row>
    <row r="655" spans="1:12" x14ac:dyDescent="0.25">
      <c r="A655">
        <v>2023</v>
      </c>
      <c r="B655" s="57">
        <v>44959</v>
      </c>
      <c r="C655" s="57">
        <v>45091</v>
      </c>
      <c r="D655" t="s">
        <v>1274</v>
      </c>
      <c r="E655" t="s">
        <v>18</v>
      </c>
      <c r="F655" t="s">
        <v>446</v>
      </c>
      <c r="G655" t="s">
        <v>1275</v>
      </c>
      <c r="H655" t="s">
        <v>180</v>
      </c>
      <c r="I655">
        <v>172</v>
      </c>
      <c r="J655" s="7">
        <v>441915669.63999999</v>
      </c>
      <c r="K655" s="67">
        <v>48515642.732780799</v>
      </c>
    </row>
    <row r="656" spans="1:12" ht="21.75" customHeight="1" x14ac:dyDescent="0.25">
      <c r="A656">
        <v>2023</v>
      </c>
      <c r="B656" s="57">
        <v>45076</v>
      </c>
      <c r="C656" s="57">
        <v>45092</v>
      </c>
      <c r="D656" t="s">
        <v>1276</v>
      </c>
      <c r="E656" t="s">
        <v>10</v>
      </c>
      <c r="F656" t="s">
        <v>17</v>
      </c>
      <c r="G656" s="80" t="s">
        <v>1277</v>
      </c>
      <c r="H656" t="s">
        <v>373</v>
      </c>
      <c r="K656" s="67"/>
      <c r="L656" t="s">
        <v>88</v>
      </c>
    </row>
    <row r="657" spans="1:12" x14ac:dyDescent="0.25">
      <c r="A657">
        <v>2023</v>
      </c>
      <c r="B657" s="57" t="s">
        <v>1360</v>
      </c>
      <c r="C657" s="57">
        <v>45093</v>
      </c>
      <c r="D657" t="s">
        <v>1278</v>
      </c>
      <c r="E657" t="s">
        <v>17</v>
      </c>
      <c r="F657" t="s">
        <v>963</v>
      </c>
      <c r="G657" t="s">
        <v>1279</v>
      </c>
      <c r="H657" t="s">
        <v>373</v>
      </c>
      <c r="I657">
        <v>576</v>
      </c>
      <c r="J657" s="7">
        <v>2083300477.8299999</v>
      </c>
      <c r="K657" s="67">
        <v>156441190.81999999</v>
      </c>
    </row>
    <row r="658" spans="1:12" x14ac:dyDescent="0.25">
      <c r="A658">
        <v>2023</v>
      </c>
      <c r="B658" s="57">
        <v>45057</v>
      </c>
      <c r="C658" s="57">
        <v>45104</v>
      </c>
      <c r="D658" t="s">
        <v>1280</v>
      </c>
      <c r="E658" t="s">
        <v>21</v>
      </c>
      <c r="F658" t="s">
        <v>21</v>
      </c>
      <c r="G658" t="s">
        <v>789</v>
      </c>
      <c r="H658" t="s">
        <v>1281</v>
      </c>
      <c r="I658" t="s">
        <v>1282</v>
      </c>
      <c r="J658" s="7">
        <v>3728882244.5999999</v>
      </c>
      <c r="K658">
        <v>375629770.19567996</v>
      </c>
    </row>
    <row r="659" spans="1:12" x14ac:dyDescent="0.25">
      <c r="A659">
        <v>2023</v>
      </c>
      <c r="B659" s="57">
        <v>44974</v>
      </c>
      <c r="C659" s="57">
        <v>45105</v>
      </c>
      <c r="D659" t="s">
        <v>1283</v>
      </c>
      <c r="E659" t="s">
        <v>17</v>
      </c>
      <c r="F659" t="s">
        <v>259</v>
      </c>
      <c r="G659" t="s">
        <v>1284</v>
      </c>
      <c r="H659" t="s">
        <v>180</v>
      </c>
      <c r="L659" t="s">
        <v>88</v>
      </c>
    </row>
    <row r="660" spans="1:12" x14ac:dyDescent="0.25">
      <c r="A660">
        <v>2023</v>
      </c>
      <c r="B660" s="57">
        <v>45079</v>
      </c>
      <c r="C660" s="57">
        <v>45105</v>
      </c>
      <c r="D660" t="s">
        <v>1285</v>
      </c>
      <c r="E660" t="s">
        <v>17</v>
      </c>
      <c r="F660" t="s">
        <v>259</v>
      </c>
      <c r="G660" t="s">
        <v>1284</v>
      </c>
      <c r="H660" t="s">
        <v>180</v>
      </c>
      <c r="L660" t="s">
        <v>1109</v>
      </c>
    </row>
    <row r="661" spans="1:12" x14ac:dyDescent="0.25">
      <c r="A661">
        <v>2023</v>
      </c>
      <c r="B661" s="57">
        <v>45082</v>
      </c>
      <c r="C661" s="57">
        <v>45106</v>
      </c>
      <c r="D661" t="s">
        <v>1286</v>
      </c>
      <c r="E661" t="s">
        <v>17</v>
      </c>
      <c r="F661" t="s">
        <v>920</v>
      </c>
      <c r="G661" t="s">
        <v>1287</v>
      </c>
      <c r="H661" t="s">
        <v>1269</v>
      </c>
      <c r="I661" t="s">
        <v>1288</v>
      </c>
      <c r="J661" s="7">
        <v>217273028.25</v>
      </c>
      <c r="K661">
        <v>22061478.273360003</v>
      </c>
    </row>
    <row r="662" spans="1:12" x14ac:dyDescent="0.25">
      <c r="A662">
        <v>2023</v>
      </c>
      <c r="B662" s="57">
        <v>45049</v>
      </c>
      <c r="C662" s="57">
        <v>45107</v>
      </c>
      <c r="D662" t="s">
        <v>1289</v>
      </c>
      <c r="E662" t="s">
        <v>17</v>
      </c>
      <c r="F662" t="s">
        <v>259</v>
      </c>
      <c r="G662" t="s">
        <v>40</v>
      </c>
      <c r="H662" t="s">
        <v>752</v>
      </c>
      <c r="I662" s="42">
        <v>6384</v>
      </c>
      <c r="J662" s="7">
        <v>18207248060.740002</v>
      </c>
      <c r="K662">
        <v>45888523.253759995</v>
      </c>
    </row>
    <row r="663" spans="1:12" x14ac:dyDescent="0.25">
      <c r="A663" s="73">
        <v>2023</v>
      </c>
      <c r="B663" s="57">
        <v>45103</v>
      </c>
      <c r="C663" s="57">
        <v>45107</v>
      </c>
      <c r="D663" s="5" t="s">
        <v>1361</v>
      </c>
      <c r="E663" s="5" t="s">
        <v>17</v>
      </c>
      <c r="F663" s="5" t="s">
        <v>920</v>
      </c>
      <c r="G663" s="5" t="s">
        <v>1224</v>
      </c>
      <c r="H663" s="5" t="s">
        <v>965</v>
      </c>
      <c r="I663" s="73">
        <v>1144</v>
      </c>
      <c r="J663" s="82">
        <v>2758102949.2199998</v>
      </c>
      <c r="K663" s="74">
        <v>293835820.91935992</v>
      </c>
    </row>
    <row r="664" spans="1:12" x14ac:dyDescent="0.25">
      <c r="A664">
        <v>2023</v>
      </c>
      <c r="B664" s="57">
        <v>45114</v>
      </c>
      <c r="C664" s="57">
        <v>45117</v>
      </c>
      <c r="D664" s="5" t="s">
        <v>1362</v>
      </c>
      <c r="E664" s="5" t="s">
        <v>17</v>
      </c>
      <c r="F664" s="5" t="s">
        <v>1363</v>
      </c>
      <c r="G664" s="5" t="s">
        <v>993</v>
      </c>
      <c r="H664" t="s">
        <v>1269</v>
      </c>
      <c r="I664" s="73">
        <v>1312</v>
      </c>
      <c r="J664" s="82">
        <v>3180018561.0500002</v>
      </c>
      <c r="K664" s="74">
        <v>305491267.26160002</v>
      </c>
    </row>
    <row r="665" spans="1:12" x14ac:dyDescent="0.25">
      <c r="A665" s="73">
        <v>2023</v>
      </c>
      <c r="B665" s="57">
        <v>45114</v>
      </c>
      <c r="C665" s="57">
        <v>45117</v>
      </c>
      <c r="D665" s="5" t="s">
        <v>1172</v>
      </c>
      <c r="E665" s="5" t="s">
        <v>1057</v>
      </c>
      <c r="F665" s="5" t="s">
        <v>1057</v>
      </c>
      <c r="G665" t="s">
        <v>607</v>
      </c>
      <c r="H665" t="s">
        <v>1281</v>
      </c>
      <c r="I665" s="73"/>
      <c r="J665" s="83">
        <v>1963607956.0699999</v>
      </c>
      <c r="K665" s="74"/>
      <c r="L665" t="s">
        <v>88</v>
      </c>
    </row>
    <row r="666" spans="1:12" x14ac:dyDescent="0.25">
      <c r="A666" s="73">
        <v>2023</v>
      </c>
      <c r="B666" s="57">
        <v>45040</v>
      </c>
      <c r="C666" s="57">
        <v>45128</v>
      </c>
      <c r="D666" s="5" t="s">
        <v>932</v>
      </c>
      <c r="E666" s="5" t="s">
        <v>17</v>
      </c>
      <c r="F666" s="5" t="s">
        <v>1363</v>
      </c>
      <c r="G666" s="5" t="s">
        <v>1154</v>
      </c>
      <c r="H666" t="s">
        <v>1269</v>
      </c>
      <c r="I666" s="73">
        <v>264</v>
      </c>
      <c r="J666" s="83">
        <v>495101736.51999998</v>
      </c>
      <c r="K666" s="74">
        <v>48423429.342719987</v>
      </c>
    </row>
    <row r="667" spans="1:12" x14ac:dyDescent="0.25">
      <c r="A667">
        <v>2023</v>
      </c>
      <c r="B667" s="57">
        <v>45106</v>
      </c>
      <c r="C667" s="57">
        <v>45128</v>
      </c>
      <c r="D667" t="s">
        <v>1364</v>
      </c>
      <c r="E667" t="s">
        <v>17</v>
      </c>
      <c r="F667" s="5" t="s">
        <v>920</v>
      </c>
      <c r="G667" t="s">
        <v>1365</v>
      </c>
      <c r="H667" t="s">
        <v>180</v>
      </c>
      <c r="I667">
        <v>208</v>
      </c>
      <c r="J667" s="7">
        <v>742070043.20000005</v>
      </c>
      <c r="K667">
        <v>77325281.719295993</v>
      </c>
    </row>
    <row r="668" spans="1:12" x14ac:dyDescent="0.25">
      <c r="A668">
        <v>2023</v>
      </c>
      <c r="B668" s="57">
        <v>45061</v>
      </c>
      <c r="C668" s="57">
        <v>45131</v>
      </c>
      <c r="D668" t="s">
        <v>1366</v>
      </c>
      <c r="E668" t="s">
        <v>17</v>
      </c>
      <c r="F668" s="5" t="s">
        <v>920</v>
      </c>
      <c r="G668" t="s">
        <v>859</v>
      </c>
      <c r="H668" t="s">
        <v>976</v>
      </c>
      <c r="I668">
        <v>128</v>
      </c>
      <c r="J668" s="7">
        <v>412779719.38999999</v>
      </c>
      <c r="K668">
        <v>40364103.236639999</v>
      </c>
    </row>
    <row r="669" spans="1:12" x14ac:dyDescent="0.25">
      <c r="A669">
        <v>2023</v>
      </c>
      <c r="B669" s="57">
        <v>45051</v>
      </c>
      <c r="C669" s="57">
        <v>45133</v>
      </c>
      <c r="D669" s="5" t="s">
        <v>1164</v>
      </c>
      <c r="E669" t="s">
        <v>17</v>
      </c>
      <c r="F669" t="s">
        <v>920</v>
      </c>
      <c r="G669" t="s">
        <v>1165</v>
      </c>
      <c r="H669" t="s">
        <v>1269</v>
      </c>
      <c r="I669" s="73">
        <v>1304</v>
      </c>
      <c r="J669" s="7">
        <v>4725576324.9099998</v>
      </c>
      <c r="K669">
        <v>496322573.83047998</v>
      </c>
    </row>
    <row r="670" spans="1:12" x14ac:dyDescent="0.25">
      <c r="A670">
        <v>2023</v>
      </c>
      <c r="B670" s="57">
        <v>45131</v>
      </c>
      <c r="C670" s="57">
        <v>45135</v>
      </c>
      <c r="D670" t="s">
        <v>1367</v>
      </c>
      <c r="E670" t="s">
        <v>17</v>
      </c>
      <c r="F670" s="5" t="s">
        <v>920</v>
      </c>
      <c r="G670" t="s">
        <v>1368</v>
      </c>
      <c r="H670" s="5" t="s">
        <v>965</v>
      </c>
      <c r="I670">
        <v>208</v>
      </c>
      <c r="J670" s="7">
        <v>692025984.71000004</v>
      </c>
      <c r="K670">
        <v>70801807.473521605</v>
      </c>
    </row>
    <row r="671" spans="1:12" ht="30" x14ac:dyDescent="0.25">
      <c r="A671">
        <v>2023</v>
      </c>
      <c r="B671" s="57">
        <v>45069</v>
      </c>
      <c r="C671" s="57">
        <v>45140</v>
      </c>
      <c r="D671" t="s">
        <v>1369</v>
      </c>
      <c r="E671" t="s">
        <v>17</v>
      </c>
      <c r="F671" s="5" t="s">
        <v>67</v>
      </c>
      <c r="G671" t="s">
        <v>270</v>
      </c>
      <c r="H671" s="64" t="s">
        <v>1159</v>
      </c>
      <c r="I671">
        <v>128</v>
      </c>
      <c r="J671" s="7">
        <v>446285822.44</v>
      </c>
      <c r="K671">
        <v>46188344.225680001</v>
      </c>
    </row>
    <row r="672" spans="1:12" x14ac:dyDescent="0.25">
      <c r="A672">
        <v>2023</v>
      </c>
      <c r="B672" s="57">
        <v>45110</v>
      </c>
      <c r="C672" s="57">
        <v>45142</v>
      </c>
      <c r="D672" t="s">
        <v>799</v>
      </c>
      <c r="E672" t="s">
        <v>17</v>
      </c>
      <c r="F672" s="5" t="s">
        <v>259</v>
      </c>
      <c r="G672" t="s">
        <v>1098</v>
      </c>
      <c r="H672" t="s">
        <v>1269</v>
      </c>
      <c r="I672">
        <v>40</v>
      </c>
      <c r="J672" s="7">
        <v>97663730.260000005</v>
      </c>
      <c r="K672">
        <v>10385870.20992</v>
      </c>
    </row>
    <row r="673" spans="1:12" x14ac:dyDescent="0.25">
      <c r="A673">
        <v>2023</v>
      </c>
      <c r="B673" s="57">
        <v>45139</v>
      </c>
      <c r="C673" s="57">
        <v>45145</v>
      </c>
      <c r="D673" t="s">
        <v>1370</v>
      </c>
      <c r="E673" t="s">
        <v>17</v>
      </c>
      <c r="F673" s="5" t="s">
        <v>238</v>
      </c>
      <c r="G673" t="s">
        <v>390</v>
      </c>
      <c r="H673" t="s">
        <v>1269</v>
      </c>
      <c r="I673">
        <v>90</v>
      </c>
      <c r="J673" s="7">
        <v>189932808.27000001</v>
      </c>
      <c r="K673">
        <v>19325027.340719998</v>
      </c>
    </row>
    <row r="674" spans="1:12" x14ac:dyDescent="0.25">
      <c r="A674">
        <v>2023</v>
      </c>
      <c r="B674" s="57">
        <v>44989</v>
      </c>
      <c r="C674" s="57">
        <v>45145</v>
      </c>
      <c r="D674" t="s">
        <v>849</v>
      </c>
      <c r="E674" t="s">
        <v>17</v>
      </c>
      <c r="F674" s="5" t="s">
        <v>920</v>
      </c>
      <c r="G674" t="s">
        <v>850</v>
      </c>
      <c r="H674" t="s">
        <v>1269</v>
      </c>
      <c r="J674" s="7">
        <v>1046286524.2900002</v>
      </c>
      <c r="L674" t="s">
        <v>88</v>
      </c>
    </row>
    <row r="675" spans="1:12" x14ac:dyDescent="0.25">
      <c r="A675">
        <v>2023</v>
      </c>
      <c r="B675" s="57">
        <v>44650</v>
      </c>
      <c r="C675" s="57">
        <v>45147</v>
      </c>
      <c r="D675" t="s">
        <v>1371</v>
      </c>
      <c r="E675" t="s">
        <v>1372</v>
      </c>
      <c r="F675" s="5" t="s">
        <v>963</v>
      </c>
      <c r="G675" t="s">
        <v>1373</v>
      </c>
      <c r="H675" t="s">
        <v>180</v>
      </c>
      <c r="I675">
        <v>32</v>
      </c>
      <c r="J675" s="7">
        <v>146537732.69</v>
      </c>
      <c r="K675">
        <v>11552394.137439998</v>
      </c>
    </row>
    <row r="676" spans="1:12" x14ac:dyDescent="0.25">
      <c r="A676">
        <v>2023</v>
      </c>
      <c r="B676" s="57">
        <v>45092</v>
      </c>
      <c r="C676" s="57">
        <v>45147</v>
      </c>
      <c r="D676" t="s">
        <v>274</v>
      </c>
      <c r="E676" t="s">
        <v>21</v>
      </c>
      <c r="F676" s="5" t="s">
        <v>85</v>
      </c>
      <c r="G676" t="s">
        <v>1134</v>
      </c>
      <c r="H676" t="s">
        <v>180</v>
      </c>
      <c r="I676">
        <v>56</v>
      </c>
      <c r="J676" s="7">
        <v>151191231.28</v>
      </c>
      <c r="K676">
        <v>15420005.5296</v>
      </c>
    </row>
    <row r="677" spans="1:12" x14ac:dyDescent="0.25">
      <c r="A677">
        <v>2023</v>
      </c>
      <c r="B677" s="57"/>
      <c r="C677" s="57">
        <v>45149</v>
      </c>
      <c r="D677" t="s">
        <v>1374</v>
      </c>
      <c r="E677" t="s">
        <v>18</v>
      </c>
      <c r="F677" s="5" t="s">
        <v>446</v>
      </c>
      <c r="G677" s="99" t="s">
        <v>607</v>
      </c>
      <c r="H677" s="99" t="s">
        <v>1375</v>
      </c>
      <c r="I677" s="99"/>
      <c r="J677" s="100">
        <v>3745381609.1399999</v>
      </c>
      <c r="L677" t="s">
        <v>88</v>
      </c>
    </row>
    <row r="678" spans="1:12" x14ac:dyDescent="0.25">
      <c r="A678">
        <v>2023</v>
      </c>
      <c r="B678" s="57">
        <v>45091</v>
      </c>
      <c r="C678" s="57">
        <v>45152</v>
      </c>
      <c r="D678" t="s">
        <v>1376</v>
      </c>
      <c r="E678" t="s">
        <v>17</v>
      </c>
      <c r="F678" t="s">
        <v>920</v>
      </c>
      <c r="G678" t="s">
        <v>1377</v>
      </c>
      <c r="H678" t="s">
        <v>249</v>
      </c>
      <c r="I678">
        <v>3104</v>
      </c>
      <c r="J678" s="85">
        <f>SUM(J658:J677)</f>
        <v>42945966067.029999</v>
      </c>
      <c r="K678">
        <f>SUM(K659:K677)</f>
        <v>1503385926.7540975</v>
      </c>
    </row>
    <row r="679" spans="1:12" x14ac:dyDescent="0.25">
      <c r="A679">
        <v>2023</v>
      </c>
      <c r="B679" s="57">
        <v>45125</v>
      </c>
      <c r="C679" s="57">
        <v>45159</v>
      </c>
      <c r="D679" t="s">
        <v>1378</v>
      </c>
      <c r="E679" t="s">
        <v>17</v>
      </c>
      <c r="F679" t="s">
        <v>1379</v>
      </c>
      <c r="G679" t="s">
        <v>1380</v>
      </c>
      <c r="H679" t="s">
        <v>1381</v>
      </c>
      <c r="I679">
        <v>2920</v>
      </c>
      <c r="J679" s="85">
        <v>8312447150</v>
      </c>
      <c r="K679">
        <f>SUM(K676:K678)</f>
        <v>1518805932.2836974</v>
      </c>
      <c r="L679" t="s">
        <v>88</v>
      </c>
    </row>
    <row r="680" spans="1:12" x14ac:dyDescent="0.25">
      <c r="A680">
        <v>2023</v>
      </c>
      <c r="B680" s="57">
        <v>45134</v>
      </c>
      <c r="C680" s="57">
        <v>45169</v>
      </c>
      <c r="D680" t="s">
        <v>1382</v>
      </c>
      <c r="E680" t="s">
        <v>19</v>
      </c>
      <c r="F680" t="s">
        <v>1383</v>
      </c>
      <c r="G680" t="s">
        <v>1384</v>
      </c>
      <c r="H680" t="s">
        <v>249</v>
      </c>
      <c r="I680">
        <v>108</v>
      </c>
      <c r="J680" s="85">
        <v>410642066.36000001</v>
      </c>
      <c r="K680">
        <v>46043762.251680009</v>
      </c>
    </row>
    <row r="681" spans="1:12" x14ac:dyDescent="0.25">
      <c r="A681">
        <v>2023</v>
      </c>
      <c r="B681" s="57">
        <v>45001</v>
      </c>
      <c r="C681" s="57">
        <v>45170</v>
      </c>
      <c r="D681" t="s">
        <v>1385</v>
      </c>
      <c r="E681" t="s">
        <v>25</v>
      </c>
      <c r="F681" t="s">
        <v>1386</v>
      </c>
      <c r="G681" t="s">
        <v>1387</v>
      </c>
      <c r="H681" t="s">
        <v>373</v>
      </c>
      <c r="I681">
        <v>160</v>
      </c>
      <c r="J681" s="85">
        <v>438656208.04000002</v>
      </c>
      <c r="K681">
        <v>37554895.154559992</v>
      </c>
    </row>
    <row r="682" spans="1:12" x14ac:dyDescent="0.25">
      <c r="A682">
        <v>2023</v>
      </c>
      <c r="B682" s="57">
        <v>45147</v>
      </c>
      <c r="C682" s="57">
        <v>45177</v>
      </c>
      <c r="D682" t="s">
        <v>832</v>
      </c>
      <c r="E682" t="s">
        <v>17</v>
      </c>
      <c r="F682" t="s">
        <v>938</v>
      </c>
      <c r="G682" t="s">
        <v>833</v>
      </c>
      <c r="H682" t="s">
        <v>249</v>
      </c>
      <c r="J682" s="85">
        <v>906376294.53999996</v>
      </c>
      <c r="L682" t="s">
        <v>88</v>
      </c>
    </row>
    <row r="683" spans="1:12" x14ac:dyDescent="0.25">
      <c r="A683">
        <v>2023</v>
      </c>
      <c r="B683" s="57">
        <v>45152</v>
      </c>
      <c r="C683" s="57">
        <v>45177</v>
      </c>
      <c r="D683" t="s">
        <v>1388</v>
      </c>
      <c r="E683" t="s">
        <v>17</v>
      </c>
      <c r="F683" t="s">
        <v>920</v>
      </c>
      <c r="G683" t="s">
        <v>1389</v>
      </c>
      <c r="H683" t="s">
        <v>373</v>
      </c>
      <c r="I683">
        <v>128</v>
      </c>
      <c r="J683" s="85">
        <v>446833826.84000003</v>
      </c>
      <c r="K683">
        <v>44917603.368959993</v>
      </c>
    </row>
    <row r="684" spans="1:12" x14ac:dyDescent="0.25">
      <c r="A684">
        <v>2023</v>
      </c>
      <c r="B684" s="57">
        <v>45140</v>
      </c>
      <c r="C684" s="57">
        <v>45182</v>
      </c>
      <c r="D684" t="s">
        <v>1390</v>
      </c>
      <c r="E684" t="s">
        <v>1057</v>
      </c>
      <c r="F684" t="s">
        <v>1057</v>
      </c>
      <c r="G684" t="s">
        <v>1391</v>
      </c>
      <c r="H684" t="s">
        <v>1375</v>
      </c>
      <c r="I684">
        <v>88</v>
      </c>
      <c r="J684" s="85">
        <v>309843841.05000001</v>
      </c>
      <c r="K684">
        <v>34567906.841600001</v>
      </c>
    </row>
    <row r="685" spans="1:12" x14ac:dyDescent="0.25">
      <c r="A685">
        <v>2023</v>
      </c>
      <c r="B685" s="57">
        <v>45159</v>
      </c>
      <c r="C685" s="57">
        <v>45182</v>
      </c>
      <c r="D685" t="s">
        <v>1392</v>
      </c>
      <c r="E685" t="s">
        <v>21</v>
      </c>
      <c r="F685" t="s">
        <v>21</v>
      </c>
      <c r="G685" t="s">
        <v>1134</v>
      </c>
      <c r="H685" t="s">
        <v>249</v>
      </c>
      <c r="I685" t="s">
        <v>1393</v>
      </c>
      <c r="J685" s="85">
        <v>83178896.840000004</v>
      </c>
      <c r="K685">
        <f>SUM(K683:K684)</f>
        <v>79485510.210559994</v>
      </c>
    </row>
    <row r="686" spans="1:12" x14ac:dyDescent="0.25">
      <c r="A686">
        <v>2023</v>
      </c>
      <c r="B686" s="57">
        <v>45043</v>
      </c>
      <c r="C686" s="57">
        <v>45184</v>
      </c>
      <c r="D686" t="s">
        <v>1394</v>
      </c>
      <c r="E686" t="s">
        <v>1395</v>
      </c>
      <c r="F686" t="s">
        <v>1396</v>
      </c>
      <c r="G686" t="s">
        <v>1397</v>
      </c>
      <c r="H686" t="s">
        <v>1398</v>
      </c>
      <c r="I686">
        <v>472</v>
      </c>
      <c r="J686" s="85">
        <f>SUM(J681:J685)</f>
        <v>2184889067.3099999</v>
      </c>
      <c r="K686">
        <v>110171306.16960001</v>
      </c>
    </row>
    <row r="687" spans="1:12" x14ac:dyDescent="0.25">
      <c r="A687">
        <v>2023</v>
      </c>
      <c r="B687" s="57">
        <v>45120</v>
      </c>
      <c r="C687" s="57">
        <v>45190</v>
      </c>
      <c r="D687" t="s">
        <v>1399</v>
      </c>
      <c r="E687" t="s">
        <v>17</v>
      </c>
      <c r="F687" t="s">
        <v>10</v>
      </c>
      <c r="G687" t="s">
        <v>1400</v>
      </c>
      <c r="H687" t="s">
        <v>1401</v>
      </c>
      <c r="I687">
        <v>22</v>
      </c>
      <c r="J687" s="85">
        <v>100179013.68000001</v>
      </c>
      <c r="K687">
        <v>7968138.7547999993</v>
      </c>
    </row>
    <row r="688" spans="1:12" x14ac:dyDescent="0.25">
      <c r="A688">
        <v>2023</v>
      </c>
      <c r="B688" s="57">
        <v>45128</v>
      </c>
      <c r="C688" s="57">
        <v>45191</v>
      </c>
      <c r="D688" t="s">
        <v>1402</v>
      </c>
      <c r="E688" t="s">
        <v>19</v>
      </c>
      <c r="F688" t="s">
        <v>19</v>
      </c>
      <c r="G688" t="s">
        <v>607</v>
      </c>
      <c r="H688" t="s">
        <v>1375</v>
      </c>
      <c r="I688" t="s">
        <v>1403</v>
      </c>
      <c r="J688" s="85">
        <v>755860579.43240011</v>
      </c>
      <c r="K688">
        <v>83137521.701407999</v>
      </c>
    </row>
    <row r="689" spans="1:12" x14ac:dyDescent="0.25">
      <c r="A689">
        <v>2023</v>
      </c>
      <c r="B689" s="57">
        <v>45051</v>
      </c>
      <c r="C689" s="57">
        <v>45196</v>
      </c>
      <c r="D689" t="s">
        <v>1404</v>
      </c>
      <c r="E689" t="s">
        <v>18</v>
      </c>
      <c r="F689" t="s">
        <v>446</v>
      </c>
      <c r="G689" t="s">
        <v>1405</v>
      </c>
      <c r="H689" t="s">
        <v>1398</v>
      </c>
      <c r="I689">
        <v>392</v>
      </c>
      <c r="J689" s="85">
        <v>720863638.52479982</v>
      </c>
      <c r="K689">
        <v>77617245.677184016</v>
      </c>
    </row>
    <row r="690" spans="1:12" x14ac:dyDescent="0.25">
      <c r="A690">
        <v>2023</v>
      </c>
      <c r="B690" s="57">
        <v>45181</v>
      </c>
      <c r="C690" s="57">
        <v>45197</v>
      </c>
      <c r="D690" t="s">
        <v>1406</v>
      </c>
      <c r="E690" t="s">
        <v>18</v>
      </c>
      <c r="F690" t="s">
        <v>446</v>
      </c>
      <c r="G690" t="s">
        <v>1407</v>
      </c>
      <c r="H690" t="s">
        <v>1398</v>
      </c>
      <c r="I690">
        <v>96</v>
      </c>
      <c r="J690" s="85">
        <v>170703658.56</v>
      </c>
      <c r="K690">
        <v>18776073.397919998</v>
      </c>
    </row>
    <row r="691" spans="1:12" x14ac:dyDescent="0.25">
      <c r="A691">
        <v>2023</v>
      </c>
      <c r="B691" s="57">
        <v>45168</v>
      </c>
      <c r="C691" s="57">
        <v>45199</v>
      </c>
      <c r="D691" t="s">
        <v>1408</v>
      </c>
      <c r="E691" t="s">
        <v>8</v>
      </c>
      <c r="F691" t="s">
        <v>8</v>
      </c>
      <c r="G691" t="s">
        <v>787</v>
      </c>
      <c r="H691" t="s">
        <v>1375</v>
      </c>
      <c r="I691">
        <v>832</v>
      </c>
      <c r="J691" s="85">
        <v>2049083132.4287996</v>
      </c>
      <c r="K691">
        <v>239423196.61578235</v>
      </c>
    </row>
    <row r="692" spans="1:12" x14ac:dyDescent="0.25">
      <c r="A692">
        <v>2023</v>
      </c>
      <c r="B692" s="57">
        <v>45152</v>
      </c>
      <c r="C692" s="57">
        <v>45201</v>
      </c>
      <c r="D692" t="s">
        <v>1409</v>
      </c>
      <c r="E692" t="s">
        <v>17</v>
      </c>
      <c r="F692" t="s">
        <v>1410</v>
      </c>
      <c r="G692" t="s">
        <v>1411</v>
      </c>
      <c r="H692" t="s">
        <v>1412</v>
      </c>
      <c r="J692" s="85">
        <v>22860347209.740002</v>
      </c>
      <c r="L692" t="s">
        <v>88</v>
      </c>
    </row>
    <row r="693" spans="1:12" x14ac:dyDescent="0.25">
      <c r="A693">
        <v>2023</v>
      </c>
      <c r="B693" s="57">
        <v>45183</v>
      </c>
      <c r="C693" s="57">
        <v>45202</v>
      </c>
      <c r="D693" t="s">
        <v>1413</v>
      </c>
      <c r="E693" t="s">
        <v>17</v>
      </c>
      <c r="F693" t="s">
        <v>938</v>
      </c>
      <c r="G693" t="s">
        <v>1414</v>
      </c>
      <c r="H693" t="s">
        <v>1398</v>
      </c>
      <c r="I693">
        <v>340</v>
      </c>
      <c r="J693" s="85">
        <v>810718752.79999995</v>
      </c>
      <c r="K693">
        <v>81842656.313599989</v>
      </c>
    </row>
    <row r="694" spans="1:12" x14ac:dyDescent="0.25">
      <c r="A694">
        <v>2023</v>
      </c>
      <c r="B694" s="57">
        <v>45167</v>
      </c>
      <c r="C694" s="57">
        <v>45208</v>
      </c>
      <c r="D694" t="s">
        <v>1415</v>
      </c>
      <c r="E694" t="s">
        <v>17</v>
      </c>
      <c r="F694" t="s">
        <v>963</v>
      </c>
      <c r="G694" t="s">
        <v>1416</v>
      </c>
      <c r="H694" t="s">
        <v>1412</v>
      </c>
      <c r="J694" s="94">
        <v>1991948233.9200001</v>
      </c>
      <c r="K694" s="91"/>
      <c r="L694" t="s">
        <v>88</v>
      </c>
    </row>
    <row r="695" spans="1:12" x14ac:dyDescent="0.25">
      <c r="A695">
        <v>2023</v>
      </c>
      <c r="B695" s="57">
        <v>45209</v>
      </c>
      <c r="C695" s="57">
        <v>45209</v>
      </c>
      <c r="D695" t="s">
        <v>1417</v>
      </c>
      <c r="E695" t="s">
        <v>17</v>
      </c>
      <c r="F695" t="s">
        <v>938</v>
      </c>
      <c r="G695" t="s">
        <v>1377</v>
      </c>
      <c r="H695" t="s">
        <v>249</v>
      </c>
      <c r="I695">
        <v>32</v>
      </c>
      <c r="J695" s="85">
        <v>105741341.64519998</v>
      </c>
      <c r="K695" s="92">
        <v>7223747.610816</v>
      </c>
    </row>
    <row r="696" spans="1:12" x14ac:dyDescent="0.25">
      <c r="A696">
        <v>2023</v>
      </c>
      <c r="B696" s="57">
        <v>45148</v>
      </c>
      <c r="C696" s="57">
        <v>45210</v>
      </c>
      <c r="D696" t="s">
        <v>1418</v>
      </c>
      <c r="E696" t="s">
        <v>17</v>
      </c>
      <c r="F696" t="s">
        <v>920</v>
      </c>
      <c r="G696" t="s">
        <v>1419</v>
      </c>
      <c r="H696" t="s">
        <v>1412</v>
      </c>
      <c r="I696" s="42">
        <v>1600</v>
      </c>
      <c r="J696" s="85">
        <v>5889895545.6000004</v>
      </c>
      <c r="K696" s="95">
        <v>16157274.99904</v>
      </c>
    </row>
    <row r="697" spans="1:12" x14ac:dyDescent="0.25">
      <c r="A697">
        <v>2023</v>
      </c>
      <c r="B697" s="57">
        <v>45169</v>
      </c>
      <c r="C697" s="57">
        <v>45216</v>
      </c>
      <c r="D697" t="s">
        <v>1420</v>
      </c>
      <c r="E697" t="s">
        <v>17</v>
      </c>
      <c r="F697" t="s">
        <v>920</v>
      </c>
      <c r="G697" t="s">
        <v>1421</v>
      </c>
      <c r="H697" t="s">
        <v>1030</v>
      </c>
      <c r="I697">
        <v>40</v>
      </c>
      <c r="J697" s="85">
        <v>143669466.08000001</v>
      </c>
      <c r="K697" s="92">
        <v>12647655.060479999</v>
      </c>
    </row>
    <row r="698" spans="1:12" x14ac:dyDescent="0.25">
      <c r="A698">
        <v>2023</v>
      </c>
      <c r="B698" s="57">
        <v>45163</v>
      </c>
      <c r="C698" s="57">
        <v>45217</v>
      </c>
      <c r="D698" s="64" t="s">
        <v>1422</v>
      </c>
      <c r="E698" t="s">
        <v>17</v>
      </c>
      <c r="F698" t="s">
        <v>938</v>
      </c>
      <c r="G698" t="s">
        <v>1423</v>
      </c>
      <c r="H698" t="s">
        <v>249</v>
      </c>
      <c r="I698">
        <v>68</v>
      </c>
      <c r="J698" s="85">
        <v>223433835.16000003</v>
      </c>
      <c r="K698" s="78">
        <v>20921843.399519995</v>
      </c>
    </row>
    <row r="699" spans="1:12" x14ac:dyDescent="0.25">
      <c r="A699">
        <v>2023</v>
      </c>
      <c r="B699" s="57">
        <v>45202</v>
      </c>
      <c r="C699" s="57">
        <v>45217</v>
      </c>
      <c r="D699" t="s">
        <v>1424</v>
      </c>
      <c r="E699" t="s">
        <v>18</v>
      </c>
      <c r="F699" t="s">
        <v>1425</v>
      </c>
      <c r="G699" t="s">
        <v>1426</v>
      </c>
      <c r="H699" t="s">
        <v>373</v>
      </c>
      <c r="I699">
        <v>652</v>
      </c>
      <c r="J699" s="85">
        <v>1747988289.2799997</v>
      </c>
      <c r="K699" s="78">
        <v>180349704.20591998</v>
      </c>
    </row>
    <row r="700" spans="1:12" x14ac:dyDescent="0.25">
      <c r="A700">
        <v>2023</v>
      </c>
      <c r="B700" s="57">
        <v>45215</v>
      </c>
      <c r="C700" s="57">
        <v>45218</v>
      </c>
      <c r="D700" t="s">
        <v>1427</v>
      </c>
      <c r="E700" t="s">
        <v>17</v>
      </c>
      <c r="F700" t="s">
        <v>920</v>
      </c>
      <c r="G700" t="s">
        <v>1428</v>
      </c>
      <c r="H700" t="s">
        <v>1429</v>
      </c>
      <c r="I700">
        <v>25</v>
      </c>
      <c r="J700" s="85">
        <v>52112244.385000005</v>
      </c>
      <c r="K700" s="78"/>
    </row>
    <row r="701" spans="1:12" x14ac:dyDescent="0.25">
      <c r="A701">
        <v>2023</v>
      </c>
      <c r="B701" s="57">
        <v>45145</v>
      </c>
      <c r="C701" s="57">
        <v>45219</v>
      </c>
      <c r="D701" t="s">
        <v>1430</v>
      </c>
      <c r="E701" t="s">
        <v>17</v>
      </c>
      <c r="F701" t="s">
        <v>963</v>
      </c>
      <c r="G701" t="s">
        <v>1431</v>
      </c>
      <c r="H701" t="s">
        <v>1030</v>
      </c>
      <c r="I701">
        <v>16</v>
      </c>
      <c r="J701" s="85">
        <v>49037711.149999999</v>
      </c>
      <c r="K701" s="78">
        <v>4825802.2644800004</v>
      </c>
    </row>
    <row r="702" spans="1:12" x14ac:dyDescent="0.25">
      <c r="A702">
        <v>2023</v>
      </c>
      <c r="B702" s="57">
        <v>45134</v>
      </c>
      <c r="C702" s="57">
        <v>45223</v>
      </c>
      <c r="D702" t="s">
        <v>1432</v>
      </c>
      <c r="E702" t="s">
        <v>17</v>
      </c>
      <c r="F702" t="s">
        <v>963</v>
      </c>
      <c r="G702" t="s">
        <v>1433</v>
      </c>
      <c r="H702" t="s">
        <v>1398</v>
      </c>
      <c r="I702">
        <v>48</v>
      </c>
      <c r="J702" s="85">
        <v>196984658.40000001</v>
      </c>
      <c r="K702" s="78">
        <v>20009307.359999999</v>
      </c>
    </row>
    <row r="703" spans="1:12" x14ac:dyDescent="0.25">
      <c r="A703">
        <v>2023</v>
      </c>
      <c r="B703" s="57">
        <v>45202</v>
      </c>
      <c r="C703" s="57">
        <v>45225</v>
      </c>
      <c r="D703" t="s">
        <v>1434</v>
      </c>
      <c r="E703" t="s">
        <v>17</v>
      </c>
      <c r="F703" t="s">
        <v>963</v>
      </c>
      <c r="G703" t="s">
        <v>1435</v>
      </c>
      <c r="H703" t="s">
        <v>249</v>
      </c>
      <c r="I703" t="s">
        <v>1436</v>
      </c>
      <c r="J703" s="85">
        <v>1088312620.48</v>
      </c>
      <c r="K703" s="78">
        <v>124683935.58399999</v>
      </c>
    </row>
    <row r="704" spans="1:12" x14ac:dyDescent="0.25">
      <c r="A704">
        <v>2023</v>
      </c>
      <c r="B704" s="57">
        <v>45217</v>
      </c>
      <c r="C704" s="57">
        <v>45226</v>
      </c>
      <c r="D704" t="s">
        <v>1437</v>
      </c>
      <c r="E704" t="s">
        <v>25</v>
      </c>
      <c r="F704" t="s">
        <v>1386</v>
      </c>
      <c r="G704" t="s">
        <v>1347</v>
      </c>
      <c r="H704" t="s">
        <v>1375</v>
      </c>
      <c r="J704" s="85"/>
      <c r="K704" s="78"/>
      <c r="L704" t="s">
        <v>1109</v>
      </c>
    </row>
    <row r="705" spans="1:11" x14ac:dyDescent="0.25">
      <c r="A705">
        <v>2023</v>
      </c>
      <c r="B705" s="57">
        <v>45190</v>
      </c>
      <c r="C705" s="57">
        <v>45230</v>
      </c>
      <c r="D705" t="s">
        <v>1438</v>
      </c>
      <c r="E705" t="s">
        <v>30</v>
      </c>
      <c r="F705" t="s">
        <v>1439</v>
      </c>
      <c r="G705" t="s">
        <v>1440</v>
      </c>
      <c r="H705" t="s">
        <v>1398</v>
      </c>
      <c r="I705" s="42">
        <v>1280</v>
      </c>
      <c r="J705" s="85">
        <v>2496392278.3999996</v>
      </c>
      <c r="K705" s="78">
        <v>241888736.12799996</v>
      </c>
    </row>
    <row r="706" spans="1:11" x14ac:dyDescent="0.25">
      <c r="A706">
        <v>2023</v>
      </c>
      <c r="B706" s="57">
        <v>45134</v>
      </c>
      <c r="C706" s="57">
        <v>45237</v>
      </c>
      <c r="D706" t="s">
        <v>1441</v>
      </c>
      <c r="E706" t="s">
        <v>11</v>
      </c>
      <c r="F706" t="s">
        <v>1442</v>
      </c>
      <c r="G706" t="s">
        <v>1443</v>
      </c>
      <c r="H706" t="s">
        <v>1398</v>
      </c>
      <c r="I706">
        <v>186</v>
      </c>
      <c r="J706" s="85">
        <v>591650264.28000009</v>
      </c>
      <c r="K706" s="78">
        <v>61259920.111159995</v>
      </c>
    </row>
    <row r="707" spans="1:11" x14ac:dyDescent="0.25">
      <c r="A707">
        <v>2023</v>
      </c>
      <c r="B707" s="57">
        <v>45134</v>
      </c>
      <c r="C707" s="57">
        <v>45243</v>
      </c>
      <c r="D707" t="s">
        <v>1444</v>
      </c>
      <c r="E707" t="s">
        <v>17</v>
      </c>
      <c r="F707" t="s">
        <v>238</v>
      </c>
      <c r="G707" t="s">
        <v>1445</v>
      </c>
      <c r="H707" t="s">
        <v>1412</v>
      </c>
      <c r="I707" s="42">
        <v>3344</v>
      </c>
      <c r="J707" s="85">
        <v>8377092198.3111992</v>
      </c>
      <c r="K707" s="78">
        <v>851579808.09192002</v>
      </c>
    </row>
    <row r="708" spans="1:11" x14ac:dyDescent="0.25">
      <c r="A708">
        <v>2023</v>
      </c>
      <c r="B708" s="57">
        <v>45225</v>
      </c>
      <c r="C708" s="57">
        <v>45245</v>
      </c>
      <c r="D708" t="s">
        <v>1446</v>
      </c>
      <c r="E708" t="s">
        <v>17</v>
      </c>
      <c r="F708" t="s">
        <v>920</v>
      </c>
      <c r="G708" t="s">
        <v>1447</v>
      </c>
      <c r="H708" t="s">
        <v>1398</v>
      </c>
      <c r="I708">
        <v>528</v>
      </c>
      <c r="J708" s="85">
        <v>1071644044.4999999</v>
      </c>
      <c r="K708" s="78">
        <v>117077348.86344001</v>
      </c>
    </row>
    <row r="709" spans="1:11" x14ac:dyDescent="0.25">
      <c r="A709">
        <v>2023</v>
      </c>
      <c r="B709" s="57">
        <v>45204</v>
      </c>
      <c r="C709" s="57">
        <v>45245</v>
      </c>
      <c r="D709" t="s">
        <v>1448</v>
      </c>
      <c r="E709" t="s">
        <v>17</v>
      </c>
      <c r="F709" t="s">
        <v>920</v>
      </c>
      <c r="G709" t="s">
        <v>1449</v>
      </c>
      <c r="H709" t="s">
        <v>1412</v>
      </c>
      <c r="I709">
        <v>328</v>
      </c>
      <c r="J709" s="85">
        <v>861474326.26499999</v>
      </c>
      <c r="K709" s="78">
        <v>90138622.633662388</v>
      </c>
    </row>
    <row r="710" spans="1:11" x14ac:dyDescent="0.25">
      <c r="A710">
        <v>2023</v>
      </c>
      <c r="B710" s="57">
        <v>45223</v>
      </c>
      <c r="C710" s="57">
        <v>45258</v>
      </c>
      <c r="D710" t="s">
        <v>1450</v>
      </c>
      <c r="E710" t="s">
        <v>17</v>
      </c>
      <c r="F710" t="s">
        <v>259</v>
      </c>
      <c r="G710" t="s">
        <v>1449</v>
      </c>
      <c r="H710" t="s">
        <v>1412</v>
      </c>
      <c r="I710">
        <v>216</v>
      </c>
      <c r="J710" s="85">
        <v>561679510.03000009</v>
      </c>
      <c r="K710" s="78">
        <v>59140409.916020334</v>
      </c>
    </row>
    <row r="711" spans="1:11" x14ac:dyDescent="0.25">
      <c r="A711">
        <v>2023</v>
      </c>
      <c r="B711" s="57">
        <v>45232</v>
      </c>
      <c r="C711" s="57">
        <v>45260</v>
      </c>
      <c r="D711" t="s">
        <v>1451</v>
      </c>
      <c r="E711" t="s">
        <v>30</v>
      </c>
      <c r="F711" t="s">
        <v>1452</v>
      </c>
      <c r="G711" t="s">
        <v>1453</v>
      </c>
      <c r="H711" t="s">
        <v>1375</v>
      </c>
      <c r="I711">
        <v>40</v>
      </c>
      <c r="J711" s="85">
        <v>55704107.579999998</v>
      </c>
      <c r="K711" s="78">
        <v>6254946.1863199994</v>
      </c>
    </row>
    <row r="712" spans="1:11" x14ac:dyDescent="0.25">
      <c r="A712">
        <v>2023</v>
      </c>
      <c r="B712" s="57">
        <v>45237</v>
      </c>
      <c r="C712" s="57">
        <v>45265</v>
      </c>
      <c r="D712" t="s">
        <v>1415</v>
      </c>
      <c r="E712" t="s">
        <v>17</v>
      </c>
      <c r="F712" t="s">
        <v>963</v>
      </c>
      <c r="G712" t="s">
        <v>1416</v>
      </c>
      <c r="H712" t="s">
        <v>1412</v>
      </c>
      <c r="I712" s="42"/>
      <c r="J712" s="101">
        <v>5765302666.7180004</v>
      </c>
      <c r="K712" s="78">
        <v>600032773.38641274</v>
      </c>
    </row>
    <row r="713" spans="1:11" x14ac:dyDescent="0.25">
      <c r="A713">
        <v>2023</v>
      </c>
      <c r="B713" s="57">
        <v>45202</v>
      </c>
      <c r="C713" s="57">
        <v>45265</v>
      </c>
      <c r="D713" t="s">
        <v>1454</v>
      </c>
      <c r="E713" t="s">
        <v>1057</v>
      </c>
      <c r="F713" t="s">
        <v>1057</v>
      </c>
      <c r="G713" t="s">
        <v>1455</v>
      </c>
      <c r="H713" t="s">
        <v>1398</v>
      </c>
      <c r="I713">
        <v>200</v>
      </c>
      <c r="J713" s="102">
        <v>429072643.91999996</v>
      </c>
      <c r="K713" s="78">
        <v>45407439.86208</v>
      </c>
    </row>
    <row r="714" spans="1:11" x14ac:dyDescent="0.25">
      <c r="A714">
        <v>2023</v>
      </c>
      <c r="B714" s="57">
        <v>45224</v>
      </c>
      <c r="C714" s="57">
        <v>45266</v>
      </c>
      <c r="D714" t="s">
        <v>1456</v>
      </c>
      <c r="E714" t="s">
        <v>17</v>
      </c>
      <c r="F714" t="s">
        <v>920</v>
      </c>
      <c r="G714" t="s">
        <v>1457</v>
      </c>
      <c r="H714" t="s">
        <v>249</v>
      </c>
      <c r="I714" s="42">
        <v>4480</v>
      </c>
      <c r="J714" s="85">
        <v>21189116370.800003</v>
      </c>
      <c r="K714" s="78">
        <v>1478191840.5632</v>
      </c>
    </row>
    <row r="715" spans="1:11" x14ac:dyDescent="0.25">
      <c r="A715">
        <v>2023</v>
      </c>
      <c r="B715" s="57">
        <v>45267</v>
      </c>
      <c r="C715" s="57">
        <v>45267</v>
      </c>
      <c r="D715" t="s">
        <v>1458</v>
      </c>
      <c r="E715" t="s">
        <v>17</v>
      </c>
      <c r="F715" t="s">
        <v>1410</v>
      </c>
      <c r="G715" t="s">
        <v>1411</v>
      </c>
      <c r="H715" t="s">
        <v>1412</v>
      </c>
      <c r="I715" s="42">
        <v>7904</v>
      </c>
      <c r="J715" s="85">
        <v>22860347209.740002</v>
      </c>
      <c r="K715" s="78">
        <v>2290554298.2045598</v>
      </c>
    </row>
    <row r="716" spans="1:11" x14ac:dyDescent="0.25">
      <c r="A716">
        <v>2023</v>
      </c>
      <c r="B716" s="57">
        <v>45258</v>
      </c>
      <c r="C716" s="57">
        <v>45267</v>
      </c>
      <c r="D716" t="s">
        <v>1459</v>
      </c>
      <c r="E716" t="s">
        <v>17</v>
      </c>
      <c r="F716" t="s">
        <v>938</v>
      </c>
      <c r="G716" t="s">
        <v>833</v>
      </c>
      <c r="H716" t="s">
        <v>249</v>
      </c>
      <c r="I716">
        <v>288</v>
      </c>
      <c r="J716" s="98">
        <v>906376294.53999996</v>
      </c>
      <c r="K716" s="78">
        <v>95445876.657600001</v>
      </c>
    </row>
    <row r="717" spans="1:11" x14ac:dyDescent="0.25">
      <c r="A717">
        <v>2023</v>
      </c>
      <c r="B717" s="57">
        <v>45229</v>
      </c>
      <c r="C717" s="57">
        <v>45268</v>
      </c>
      <c r="D717" t="s">
        <v>1460</v>
      </c>
      <c r="E717" t="s">
        <v>1271</v>
      </c>
      <c r="F717" t="s">
        <v>1272</v>
      </c>
      <c r="G717" t="s">
        <v>1461</v>
      </c>
      <c r="H717" t="s">
        <v>1375</v>
      </c>
      <c r="I717">
        <v>176</v>
      </c>
      <c r="J717" s="85">
        <v>593401734.62720001</v>
      </c>
      <c r="K717" s="78">
        <v>62999724.176435202</v>
      </c>
    </row>
    <row r="718" spans="1:11" x14ac:dyDescent="0.25">
      <c r="A718">
        <v>2023</v>
      </c>
      <c r="B718" s="57">
        <v>45134</v>
      </c>
      <c r="C718" s="57">
        <v>45268</v>
      </c>
      <c r="D718" t="s">
        <v>1462</v>
      </c>
      <c r="E718" t="s">
        <v>17</v>
      </c>
      <c r="F718" t="s">
        <v>920</v>
      </c>
      <c r="G718" t="s">
        <v>1463</v>
      </c>
      <c r="H718" t="s">
        <v>1464</v>
      </c>
      <c r="I718">
        <v>856</v>
      </c>
      <c r="J718" s="85">
        <v>2125889086.6299999</v>
      </c>
      <c r="K718" s="78">
        <v>180968542.76736</v>
      </c>
    </row>
    <row r="719" spans="1:11" x14ac:dyDescent="0.25">
      <c r="A719">
        <v>2023</v>
      </c>
      <c r="B719" s="57">
        <v>45140</v>
      </c>
      <c r="C719" s="57">
        <v>45271</v>
      </c>
      <c r="D719" t="s">
        <v>847</v>
      </c>
      <c r="E719" t="s">
        <v>17</v>
      </c>
      <c r="F719" t="s">
        <v>938</v>
      </c>
      <c r="G719" t="s">
        <v>1453</v>
      </c>
      <c r="H719" t="s">
        <v>1375</v>
      </c>
      <c r="I719">
        <v>21</v>
      </c>
      <c r="J719" s="85">
        <v>58447874.619099997</v>
      </c>
      <c r="K719" s="78">
        <v>6041068.6695200019</v>
      </c>
    </row>
    <row r="720" spans="1:11" x14ac:dyDescent="0.25">
      <c r="A720">
        <v>2023</v>
      </c>
      <c r="B720" s="57">
        <v>45134</v>
      </c>
      <c r="C720" s="57">
        <v>45272</v>
      </c>
      <c r="D720" t="s">
        <v>1465</v>
      </c>
      <c r="E720" t="s">
        <v>1057</v>
      </c>
      <c r="F720" t="s">
        <v>1466</v>
      </c>
      <c r="G720" t="s">
        <v>1467</v>
      </c>
      <c r="H720" t="s">
        <v>1468</v>
      </c>
      <c r="I720">
        <v>216</v>
      </c>
      <c r="J720" s="85">
        <v>821798927.16300011</v>
      </c>
      <c r="K720" s="78">
        <v>67200585.542720005</v>
      </c>
    </row>
    <row r="721" spans="1:12" x14ac:dyDescent="0.25">
      <c r="A721">
        <v>2023</v>
      </c>
      <c r="B721" s="57">
        <v>45197</v>
      </c>
      <c r="C721" s="57">
        <v>45275</v>
      </c>
      <c r="D721" t="s">
        <v>1469</v>
      </c>
      <c r="E721" t="s">
        <v>1057</v>
      </c>
      <c r="F721" t="s">
        <v>1057</v>
      </c>
      <c r="G721" s="73" t="s">
        <v>1470</v>
      </c>
      <c r="H721" t="s">
        <v>1471</v>
      </c>
      <c r="J721" s="85">
        <v>1238081649.1367998</v>
      </c>
      <c r="K721" s="78"/>
      <c r="L721" t="s">
        <v>88</v>
      </c>
    </row>
    <row r="722" spans="1:12" x14ac:dyDescent="0.25">
      <c r="A722">
        <v>2023</v>
      </c>
      <c r="B722" s="57">
        <v>45245</v>
      </c>
      <c r="C722" s="57">
        <v>45278</v>
      </c>
      <c r="D722" t="s">
        <v>1472</v>
      </c>
      <c r="E722" t="s">
        <v>18</v>
      </c>
      <c r="F722" t="s">
        <v>446</v>
      </c>
      <c r="G722" t="s">
        <v>1473</v>
      </c>
      <c r="H722" t="s">
        <v>1375</v>
      </c>
      <c r="J722" s="85">
        <v>3745358377.8085999</v>
      </c>
      <c r="K722" s="78"/>
      <c r="L722" t="s">
        <v>88</v>
      </c>
    </row>
    <row r="723" spans="1:12" x14ac:dyDescent="0.25">
      <c r="A723">
        <v>2023</v>
      </c>
      <c r="B723" s="57">
        <v>45266</v>
      </c>
      <c r="C723" s="57">
        <v>45278</v>
      </c>
      <c r="D723" t="s">
        <v>1474</v>
      </c>
      <c r="E723" t="s">
        <v>17</v>
      </c>
      <c r="F723" t="s">
        <v>938</v>
      </c>
      <c r="G723" t="s">
        <v>1475</v>
      </c>
      <c r="H723" t="s">
        <v>1398</v>
      </c>
      <c r="I723">
        <v>60</v>
      </c>
      <c r="J723" s="85">
        <v>135260888.16000003</v>
      </c>
      <c r="K723" s="78">
        <v>14462919.676319998</v>
      </c>
      <c r="L723" s="103"/>
    </row>
    <row r="724" spans="1:12" x14ac:dyDescent="0.25">
      <c r="A724">
        <v>2023</v>
      </c>
      <c r="B724" s="57">
        <v>45271</v>
      </c>
      <c r="C724" s="57">
        <v>45280</v>
      </c>
      <c r="D724" t="s">
        <v>1476</v>
      </c>
      <c r="E724" t="s">
        <v>19</v>
      </c>
      <c r="F724" t="s">
        <v>19</v>
      </c>
      <c r="G724" t="s">
        <v>1477</v>
      </c>
      <c r="H724" t="s">
        <v>1398</v>
      </c>
      <c r="I724">
        <v>120</v>
      </c>
      <c r="J724" s="104">
        <v>509275292.66799998</v>
      </c>
      <c r="K724" s="78">
        <v>54033844.068736002</v>
      </c>
    </row>
    <row r="725" spans="1:12" x14ac:dyDescent="0.25">
      <c r="A725">
        <v>2024</v>
      </c>
      <c r="B725" s="57">
        <v>45209</v>
      </c>
      <c r="C725" s="57">
        <v>45295</v>
      </c>
      <c r="D725" t="s">
        <v>1478</v>
      </c>
      <c r="E725" t="s">
        <v>10</v>
      </c>
      <c r="F725" t="s">
        <v>10</v>
      </c>
      <c r="G725" t="s">
        <v>1479</v>
      </c>
      <c r="H725" t="s">
        <v>1480</v>
      </c>
      <c r="I725" t="s">
        <v>1481</v>
      </c>
      <c r="J725" s="7">
        <v>167736277.33999997</v>
      </c>
      <c r="K725">
        <v>16186206.510240002</v>
      </c>
    </row>
    <row r="726" spans="1:12" x14ac:dyDescent="0.25">
      <c r="A726">
        <v>2024</v>
      </c>
      <c r="B726" s="57" t="s">
        <v>1482</v>
      </c>
      <c r="C726" s="57">
        <v>45296</v>
      </c>
      <c r="D726" t="s">
        <v>1483</v>
      </c>
      <c r="E726" t="s">
        <v>1484</v>
      </c>
      <c r="F726" t="s">
        <v>1485</v>
      </c>
      <c r="G726" t="s">
        <v>1449</v>
      </c>
      <c r="H726" t="s">
        <v>771</v>
      </c>
      <c r="J726" s="7">
        <v>2057488399.3440001</v>
      </c>
      <c r="L726" t="s">
        <v>88</v>
      </c>
    </row>
    <row r="727" spans="1:12" x14ac:dyDescent="0.25">
      <c r="A727">
        <v>2024</v>
      </c>
      <c r="B727" s="57">
        <v>45197</v>
      </c>
      <c r="C727" s="57">
        <v>45299</v>
      </c>
      <c r="D727" t="s">
        <v>1486</v>
      </c>
      <c r="E727" t="s">
        <v>1487</v>
      </c>
      <c r="F727" t="s">
        <v>1488</v>
      </c>
      <c r="G727" t="s">
        <v>1489</v>
      </c>
      <c r="H727" t="s">
        <v>1490</v>
      </c>
      <c r="J727" s="7">
        <v>1209711190.0339999</v>
      </c>
      <c r="L727" t="s">
        <v>88</v>
      </c>
    </row>
    <row r="728" spans="1:12" x14ac:dyDescent="0.25">
      <c r="A728">
        <v>2024</v>
      </c>
      <c r="B728" s="57">
        <v>45229</v>
      </c>
      <c r="C728" s="57">
        <v>45301</v>
      </c>
      <c r="D728" t="s">
        <v>1491</v>
      </c>
      <c r="E728" t="s">
        <v>1492</v>
      </c>
      <c r="F728" t="s">
        <v>1493</v>
      </c>
      <c r="G728" t="s">
        <v>1494</v>
      </c>
      <c r="H728" t="s">
        <v>619</v>
      </c>
      <c r="I728" t="s">
        <v>1495</v>
      </c>
      <c r="J728" s="7">
        <v>165910839.36000001</v>
      </c>
      <c r="K728">
        <v>15284828.84096</v>
      </c>
    </row>
    <row r="729" spans="1:12" x14ac:dyDescent="0.25">
      <c r="A729">
        <v>2024</v>
      </c>
      <c r="B729" s="57">
        <v>45232</v>
      </c>
      <c r="C729" s="57">
        <v>45303</v>
      </c>
      <c r="D729" t="s">
        <v>1496</v>
      </c>
      <c r="E729" t="s">
        <v>1497</v>
      </c>
      <c r="F729" t="s">
        <v>1498</v>
      </c>
      <c r="G729" t="s">
        <v>1499</v>
      </c>
      <c r="H729" t="s">
        <v>1500</v>
      </c>
      <c r="J729" s="7">
        <v>425594198.42879999</v>
      </c>
      <c r="L729" t="s">
        <v>88</v>
      </c>
    </row>
    <row r="730" spans="1:12" x14ac:dyDescent="0.25">
      <c r="A730">
        <v>2024</v>
      </c>
      <c r="B730" s="57">
        <v>45119</v>
      </c>
      <c r="C730" s="57">
        <v>45307</v>
      </c>
      <c r="D730" t="s">
        <v>1501</v>
      </c>
      <c r="E730" t="s">
        <v>1487</v>
      </c>
      <c r="F730" t="s">
        <v>1502</v>
      </c>
      <c r="G730" t="s">
        <v>1503</v>
      </c>
      <c r="H730" t="s">
        <v>1504</v>
      </c>
      <c r="I730" t="s">
        <v>1505</v>
      </c>
      <c r="J730" s="7">
        <v>1848421017.5999999</v>
      </c>
      <c r="K730">
        <v>197517514.95679998</v>
      </c>
    </row>
    <row r="731" spans="1:12" x14ac:dyDescent="0.25">
      <c r="A731">
        <v>2024</v>
      </c>
      <c r="B731" s="57">
        <v>45299</v>
      </c>
      <c r="C731" s="57">
        <v>45309</v>
      </c>
      <c r="D731" t="s">
        <v>1506</v>
      </c>
      <c r="E731" t="s">
        <v>1487</v>
      </c>
      <c r="F731" t="s">
        <v>1498</v>
      </c>
      <c r="G731" t="s">
        <v>1507</v>
      </c>
      <c r="H731" t="s">
        <v>1508</v>
      </c>
      <c r="I731">
        <v>24</v>
      </c>
      <c r="J731" s="7">
        <v>92103761.879999995</v>
      </c>
      <c r="K731">
        <v>6907568.6505600009</v>
      </c>
    </row>
    <row r="732" spans="1:12" x14ac:dyDescent="0.25">
      <c r="A732">
        <v>2024</v>
      </c>
      <c r="B732" s="57">
        <v>45258</v>
      </c>
      <c r="C732" s="57">
        <v>45309</v>
      </c>
      <c r="D732" t="s">
        <v>1509</v>
      </c>
      <c r="E732" t="s">
        <v>1487</v>
      </c>
      <c r="F732" t="s">
        <v>1498</v>
      </c>
      <c r="G732" t="s">
        <v>1510</v>
      </c>
      <c r="H732" t="s">
        <v>1500</v>
      </c>
      <c r="I732">
        <v>48</v>
      </c>
      <c r="J732" s="7">
        <v>170391611.04319999</v>
      </c>
      <c r="K732">
        <v>9909649.8420479968</v>
      </c>
    </row>
    <row r="733" spans="1:12" x14ac:dyDescent="0.25">
      <c r="A733">
        <v>2024</v>
      </c>
      <c r="B733" s="57" t="s">
        <v>1511</v>
      </c>
      <c r="C733" s="57">
        <v>45316</v>
      </c>
      <c r="D733" t="s">
        <v>1512</v>
      </c>
      <c r="E733" t="s">
        <v>1513</v>
      </c>
      <c r="F733" t="s">
        <v>1514</v>
      </c>
      <c r="G733" t="s">
        <v>1017</v>
      </c>
      <c r="H733" t="s">
        <v>1480</v>
      </c>
      <c r="I733">
        <v>636</v>
      </c>
      <c r="J733" s="7">
        <v>2009843621.7475998</v>
      </c>
      <c r="K733">
        <v>208475259.66421437</v>
      </c>
    </row>
    <row r="734" spans="1:12" x14ac:dyDescent="0.25">
      <c r="A734">
        <v>2024</v>
      </c>
      <c r="B734" s="57">
        <v>45177</v>
      </c>
      <c r="C734" s="57">
        <v>45317</v>
      </c>
      <c r="D734" t="s">
        <v>1515</v>
      </c>
      <c r="E734" t="s">
        <v>1487</v>
      </c>
      <c r="F734" t="s">
        <v>1498</v>
      </c>
      <c r="G734" t="s">
        <v>1516</v>
      </c>
      <c r="H734" t="s">
        <v>1500</v>
      </c>
      <c r="I734">
        <v>104</v>
      </c>
      <c r="J734" s="7">
        <v>317834444.64999992</v>
      </c>
      <c r="K734">
        <v>31577232.862</v>
      </c>
    </row>
    <row r="735" spans="1:12" x14ac:dyDescent="0.25">
      <c r="A735">
        <v>2024</v>
      </c>
      <c r="B735" s="57">
        <v>45134</v>
      </c>
      <c r="C735" s="57">
        <v>45321</v>
      </c>
      <c r="D735" t="s">
        <v>1517</v>
      </c>
      <c r="E735" t="s">
        <v>10</v>
      </c>
      <c r="F735" t="s">
        <v>10</v>
      </c>
      <c r="G735" t="s">
        <v>1518</v>
      </c>
      <c r="H735" t="s">
        <v>1519</v>
      </c>
      <c r="J735" s="7">
        <v>78458244.479999989</v>
      </c>
      <c r="L735" t="s">
        <v>88</v>
      </c>
    </row>
    <row r="736" spans="1:12" x14ac:dyDescent="0.25">
      <c r="A736">
        <v>2024</v>
      </c>
      <c r="B736" s="57">
        <v>45134</v>
      </c>
      <c r="C736" s="57">
        <v>45321</v>
      </c>
      <c r="D736" t="s">
        <v>1520</v>
      </c>
      <c r="E736" t="s">
        <v>1487</v>
      </c>
      <c r="F736" t="s">
        <v>1498</v>
      </c>
      <c r="G736" t="s">
        <v>1521</v>
      </c>
      <c r="H736" t="s">
        <v>796</v>
      </c>
      <c r="I736">
        <v>40</v>
      </c>
      <c r="J736" s="7">
        <v>171146048</v>
      </c>
      <c r="K736">
        <v>17341109.760000002</v>
      </c>
    </row>
    <row r="737" spans="1:13" x14ac:dyDescent="0.25">
      <c r="A737">
        <v>2024</v>
      </c>
      <c r="B737" s="57">
        <v>45233</v>
      </c>
      <c r="C737" s="57">
        <v>45323</v>
      </c>
      <c r="D737" t="s">
        <v>1522</v>
      </c>
      <c r="E737" t="s">
        <v>1487</v>
      </c>
      <c r="F737" t="s">
        <v>1498</v>
      </c>
      <c r="G737" t="s">
        <v>1523</v>
      </c>
      <c r="H737" t="s">
        <v>1500</v>
      </c>
      <c r="I737" t="s">
        <v>1524</v>
      </c>
      <c r="J737" s="7">
        <v>336235788.68000001</v>
      </c>
      <c r="K737">
        <v>37050454.671360001</v>
      </c>
    </row>
    <row r="738" spans="1:13" x14ac:dyDescent="0.25">
      <c r="A738">
        <v>2024</v>
      </c>
      <c r="B738" s="57">
        <v>45278</v>
      </c>
      <c r="C738" s="57">
        <v>45323</v>
      </c>
      <c r="D738" t="s">
        <v>1525</v>
      </c>
      <c r="E738" t="s">
        <v>1487</v>
      </c>
      <c r="F738" t="s">
        <v>1498</v>
      </c>
      <c r="G738" t="s">
        <v>1526</v>
      </c>
      <c r="H738" t="s">
        <v>1490</v>
      </c>
      <c r="I738">
        <v>100</v>
      </c>
      <c r="J738" s="7">
        <v>295506240</v>
      </c>
      <c r="K738">
        <v>31232576.800000004</v>
      </c>
    </row>
    <row r="739" spans="1:13" x14ac:dyDescent="0.25">
      <c r="A739">
        <v>2024</v>
      </c>
      <c r="B739" s="57">
        <v>45260</v>
      </c>
      <c r="C739" s="57">
        <v>45324</v>
      </c>
      <c r="D739" t="s">
        <v>1527</v>
      </c>
      <c r="E739" t="s">
        <v>1487</v>
      </c>
      <c r="F739" t="s">
        <v>259</v>
      </c>
      <c r="G739" t="s">
        <v>1528</v>
      </c>
      <c r="H739" t="s">
        <v>1500</v>
      </c>
      <c r="J739" s="7">
        <v>2295706122.9085002</v>
      </c>
      <c r="L739" t="s">
        <v>88</v>
      </c>
    </row>
    <row r="740" spans="1:13" x14ac:dyDescent="0.25">
      <c r="A740">
        <v>2024</v>
      </c>
      <c r="B740" s="57">
        <v>45308</v>
      </c>
      <c r="C740" s="57">
        <v>45328</v>
      </c>
      <c r="D740" t="s">
        <v>1529</v>
      </c>
      <c r="E740" t="s">
        <v>1484</v>
      </c>
      <c r="F740" t="s">
        <v>1485</v>
      </c>
      <c r="G740" t="s">
        <v>1529</v>
      </c>
      <c r="H740" t="s">
        <v>1500</v>
      </c>
      <c r="I740">
        <v>192</v>
      </c>
      <c r="J740" s="7">
        <v>761149207.20000005</v>
      </c>
      <c r="K740">
        <v>85971553.536000013</v>
      </c>
    </row>
    <row r="741" spans="1:13" x14ac:dyDescent="0.25">
      <c r="A741">
        <v>2024</v>
      </c>
      <c r="B741" s="57">
        <v>45295</v>
      </c>
      <c r="C741" s="57">
        <v>45329</v>
      </c>
      <c r="D741" t="s">
        <v>1530</v>
      </c>
      <c r="E741" t="s">
        <v>1487</v>
      </c>
      <c r="F741" t="s">
        <v>1502</v>
      </c>
      <c r="G741" t="s">
        <v>1449</v>
      </c>
      <c r="H741" t="s">
        <v>771</v>
      </c>
      <c r="I741">
        <v>472</v>
      </c>
      <c r="J741" s="7">
        <v>1210324854.2399998</v>
      </c>
      <c r="K741">
        <v>120644828.72767998</v>
      </c>
    </row>
    <row r="742" spans="1:13" x14ac:dyDescent="0.25">
      <c r="A742">
        <v>2024</v>
      </c>
      <c r="B742" s="57">
        <v>45307</v>
      </c>
      <c r="C742" s="57">
        <v>45330</v>
      </c>
      <c r="D742" t="s">
        <v>1531</v>
      </c>
      <c r="E742" t="s">
        <v>1487</v>
      </c>
      <c r="F742" t="s">
        <v>1488</v>
      </c>
      <c r="G742" t="s">
        <v>1532</v>
      </c>
      <c r="H742" t="s">
        <v>619</v>
      </c>
      <c r="I742">
        <v>60</v>
      </c>
      <c r="J742" s="7">
        <v>173201869.68000001</v>
      </c>
      <c r="K742">
        <v>11875177.628159998</v>
      </c>
    </row>
    <row r="743" spans="1:13" x14ac:dyDescent="0.25">
      <c r="A743">
        <v>2024</v>
      </c>
      <c r="B743" s="57">
        <v>45317</v>
      </c>
      <c r="C743" s="57">
        <v>45335</v>
      </c>
      <c r="D743" t="s">
        <v>1533</v>
      </c>
      <c r="E743" t="s">
        <v>1487</v>
      </c>
      <c r="F743" t="s">
        <v>1488</v>
      </c>
      <c r="G743" t="s">
        <v>1449</v>
      </c>
      <c r="H743" t="s">
        <v>771</v>
      </c>
      <c r="I743" t="s">
        <v>1534</v>
      </c>
      <c r="J743" s="7">
        <v>1214486460.0480003</v>
      </c>
      <c r="K743">
        <v>140307312.40757757</v>
      </c>
    </row>
    <row r="744" spans="1:13" x14ac:dyDescent="0.25">
      <c r="A744">
        <v>2024</v>
      </c>
      <c r="B744" s="57">
        <v>45134</v>
      </c>
      <c r="C744" s="57">
        <v>45335</v>
      </c>
      <c r="D744" t="s">
        <v>1535</v>
      </c>
      <c r="E744" t="s">
        <v>1487</v>
      </c>
      <c r="F744" t="s">
        <v>1488</v>
      </c>
      <c r="G744" t="s">
        <v>1536</v>
      </c>
      <c r="H744" t="s">
        <v>619</v>
      </c>
      <c r="I744">
        <v>48</v>
      </c>
      <c r="J744" s="7">
        <v>181574866.80000001</v>
      </c>
      <c r="K744">
        <v>13629974.399999999</v>
      </c>
    </row>
    <row r="745" spans="1:13" x14ac:dyDescent="0.25">
      <c r="A745">
        <v>2024</v>
      </c>
      <c r="B745" s="57">
        <v>45336</v>
      </c>
      <c r="C745" s="57">
        <v>45337</v>
      </c>
      <c r="D745" t="s">
        <v>1537</v>
      </c>
      <c r="E745" t="s">
        <v>1487</v>
      </c>
      <c r="F745" t="s">
        <v>1502</v>
      </c>
      <c r="G745" t="s">
        <v>1538</v>
      </c>
      <c r="H745" t="s">
        <v>1539</v>
      </c>
      <c r="I745">
        <v>432</v>
      </c>
      <c r="J745" s="7">
        <v>1383579545.7600002</v>
      </c>
      <c r="K745">
        <v>98444032.784639984</v>
      </c>
    </row>
    <row r="746" spans="1:13" x14ac:dyDescent="0.25">
      <c r="A746">
        <v>2024</v>
      </c>
      <c r="B746" s="57">
        <v>45337</v>
      </c>
      <c r="C746" s="57">
        <v>45337</v>
      </c>
      <c r="D746" t="s">
        <v>1540</v>
      </c>
      <c r="E746" t="s">
        <v>1487</v>
      </c>
      <c r="F746" t="s">
        <v>1502</v>
      </c>
      <c r="G746" t="s">
        <v>1538</v>
      </c>
      <c r="H746" t="s">
        <v>1539</v>
      </c>
      <c r="I746">
        <v>432</v>
      </c>
      <c r="J746" s="7">
        <v>1383579545.7600002</v>
      </c>
      <c r="K746">
        <v>98444032.784639984</v>
      </c>
    </row>
    <row r="747" spans="1:13" x14ac:dyDescent="0.25">
      <c r="A747">
        <v>2024</v>
      </c>
      <c r="B747" s="57">
        <v>45598</v>
      </c>
      <c r="C747" s="57">
        <v>45350</v>
      </c>
      <c r="D747" t="s">
        <v>1541</v>
      </c>
      <c r="E747" t="s">
        <v>1487</v>
      </c>
      <c r="F747" t="s">
        <v>1502</v>
      </c>
      <c r="G747" t="s">
        <v>1542</v>
      </c>
      <c r="H747" t="s">
        <v>1490</v>
      </c>
      <c r="I747">
        <v>756</v>
      </c>
      <c r="J747" s="7">
        <v>1833701969.05</v>
      </c>
      <c r="K747">
        <v>184159374.65856001</v>
      </c>
    </row>
    <row r="748" spans="1:13" x14ac:dyDescent="0.25">
      <c r="A748">
        <v>2024</v>
      </c>
      <c r="B748" s="57">
        <v>45241</v>
      </c>
      <c r="C748" s="57">
        <v>45359</v>
      </c>
      <c r="D748" t="s">
        <v>1543</v>
      </c>
      <c r="E748" t="s">
        <v>1544</v>
      </c>
      <c r="F748" t="s">
        <v>1544</v>
      </c>
      <c r="G748" t="s">
        <v>1545</v>
      </c>
      <c r="H748" t="s">
        <v>1490</v>
      </c>
      <c r="J748" s="7">
        <v>249349197.96000001</v>
      </c>
      <c r="L748" t="s">
        <v>1109</v>
      </c>
    </row>
    <row r="749" spans="1:13" x14ac:dyDescent="0.25">
      <c r="A749">
        <v>2024</v>
      </c>
      <c r="B749" s="57">
        <v>45344</v>
      </c>
      <c r="C749" s="57">
        <v>45359</v>
      </c>
      <c r="D749" t="s">
        <v>1546</v>
      </c>
      <c r="E749" t="s">
        <v>1544</v>
      </c>
      <c r="F749" t="s">
        <v>151</v>
      </c>
      <c r="G749" t="s">
        <v>1547</v>
      </c>
      <c r="H749" t="s">
        <v>1490</v>
      </c>
      <c r="J749" s="7">
        <v>632291938.50000012</v>
      </c>
      <c r="L749" t="s">
        <v>1109</v>
      </c>
    </row>
    <row r="750" spans="1:13" x14ac:dyDescent="0.25">
      <c r="A750">
        <v>2024</v>
      </c>
      <c r="B750" s="57">
        <v>45363</v>
      </c>
      <c r="C750" s="57">
        <v>45363</v>
      </c>
      <c r="D750" t="s">
        <v>1548</v>
      </c>
      <c r="E750" t="s">
        <v>1487</v>
      </c>
      <c r="F750" t="s">
        <v>1498</v>
      </c>
      <c r="G750" t="s">
        <v>1549</v>
      </c>
      <c r="H750" t="s">
        <v>771</v>
      </c>
      <c r="I750">
        <v>40</v>
      </c>
      <c r="J750" s="7">
        <v>143985411.73400003</v>
      </c>
      <c r="K750">
        <v>32470115.205599993</v>
      </c>
    </row>
    <row r="751" spans="1:13" x14ac:dyDescent="0.25">
      <c r="A751">
        <v>2024</v>
      </c>
      <c r="B751" s="57">
        <v>45355</v>
      </c>
      <c r="C751" s="57">
        <v>45363</v>
      </c>
      <c r="D751" t="s">
        <v>1550</v>
      </c>
      <c r="E751" t="s">
        <v>1487</v>
      </c>
      <c r="F751" t="s">
        <v>1502</v>
      </c>
      <c r="G751" t="s">
        <v>1551</v>
      </c>
      <c r="H751" t="s">
        <v>619</v>
      </c>
      <c r="I751">
        <v>40</v>
      </c>
      <c r="J751" s="7">
        <v>162910556.29460001</v>
      </c>
      <c r="K751">
        <v>17758370.413766399</v>
      </c>
    </row>
    <row r="752" spans="1:13" x14ac:dyDescent="0.25">
      <c r="A752">
        <v>2024</v>
      </c>
      <c r="B752" s="93">
        <v>45209</v>
      </c>
      <c r="C752" s="84">
        <v>45295</v>
      </c>
      <c r="D752" t="s">
        <v>1478</v>
      </c>
      <c r="E752" s="110" t="s">
        <v>10</v>
      </c>
      <c r="F752" s="110" t="s">
        <v>10</v>
      </c>
      <c r="G752" t="s">
        <v>1479</v>
      </c>
      <c r="H752" t="s">
        <v>1480</v>
      </c>
      <c r="I752" s="73" t="s">
        <v>1481</v>
      </c>
      <c r="J752" s="111">
        <v>167736277.33999997</v>
      </c>
      <c r="K752" s="62">
        <v>16186206.510240002</v>
      </c>
      <c r="L752" s="111"/>
      <c r="M752" s="62"/>
    </row>
    <row r="753" spans="1:13" x14ac:dyDescent="0.25">
      <c r="A753">
        <v>2024</v>
      </c>
      <c r="B753" s="84" t="s">
        <v>1482</v>
      </c>
      <c r="C753" s="84">
        <v>45296</v>
      </c>
      <c r="D753" t="s">
        <v>1483</v>
      </c>
      <c r="E753" t="s">
        <v>1484</v>
      </c>
      <c r="F753" t="s">
        <v>1485</v>
      </c>
      <c r="G753" t="s">
        <v>1449</v>
      </c>
      <c r="H753" t="s">
        <v>771</v>
      </c>
      <c r="I753" s="73"/>
      <c r="J753" s="111">
        <v>2057488399.3440001</v>
      </c>
      <c r="K753" s="62"/>
      <c r="L753" s="111" t="s">
        <v>1109</v>
      </c>
      <c r="M753" s="62"/>
    </row>
    <row r="754" spans="1:13" x14ac:dyDescent="0.25">
      <c r="A754">
        <v>2024</v>
      </c>
      <c r="B754" s="84">
        <v>45197</v>
      </c>
      <c r="C754" s="84">
        <v>45299</v>
      </c>
      <c r="D754" t="s">
        <v>1486</v>
      </c>
      <c r="E754" t="s">
        <v>1487</v>
      </c>
      <c r="F754" t="s">
        <v>1488</v>
      </c>
      <c r="G754" t="s">
        <v>1489</v>
      </c>
      <c r="H754" t="s">
        <v>1490</v>
      </c>
      <c r="I754" s="73" t="s">
        <v>1552</v>
      </c>
      <c r="J754" s="111">
        <v>1209711190.0339999</v>
      </c>
      <c r="K754" s="62">
        <v>136514096.7552</v>
      </c>
      <c r="L754" s="111"/>
      <c r="M754" s="62"/>
    </row>
    <row r="755" spans="1:13" x14ac:dyDescent="0.25">
      <c r="A755">
        <v>2024</v>
      </c>
      <c r="B755" s="84">
        <v>45229</v>
      </c>
      <c r="C755" s="84">
        <v>45301</v>
      </c>
      <c r="D755" t="s">
        <v>1491</v>
      </c>
      <c r="E755" t="s">
        <v>1492</v>
      </c>
      <c r="F755" t="s">
        <v>1493</v>
      </c>
      <c r="G755" t="s">
        <v>1494</v>
      </c>
      <c r="H755" t="s">
        <v>619</v>
      </c>
      <c r="I755" s="73" t="s">
        <v>1495</v>
      </c>
      <c r="J755" s="111">
        <v>165910839.36000001</v>
      </c>
      <c r="K755" s="62">
        <v>15284828.84096</v>
      </c>
      <c r="L755" s="111"/>
      <c r="M755" s="62"/>
    </row>
    <row r="756" spans="1:13" x14ac:dyDescent="0.25">
      <c r="A756">
        <v>2024</v>
      </c>
      <c r="B756" s="84">
        <v>45232</v>
      </c>
      <c r="C756" s="84">
        <v>45303</v>
      </c>
      <c r="D756" t="s">
        <v>1496</v>
      </c>
      <c r="E756" t="s">
        <v>1497</v>
      </c>
      <c r="F756" t="s">
        <v>1498</v>
      </c>
      <c r="G756" t="s">
        <v>1499</v>
      </c>
      <c r="H756" t="s">
        <v>1500</v>
      </c>
      <c r="I756" s="73"/>
      <c r="J756" s="111">
        <v>425594198.42879999</v>
      </c>
      <c r="K756" s="62"/>
      <c r="L756" s="111" t="s">
        <v>88</v>
      </c>
      <c r="M756" s="62"/>
    </row>
    <row r="757" spans="1:13" x14ac:dyDescent="0.25">
      <c r="A757">
        <v>2024</v>
      </c>
      <c r="B757" s="84">
        <v>45119</v>
      </c>
      <c r="C757" s="84">
        <v>45307</v>
      </c>
      <c r="D757" t="s">
        <v>1501</v>
      </c>
      <c r="E757" t="s">
        <v>1487</v>
      </c>
      <c r="F757" t="s">
        <v>1502</v>
      </c>
      <c r="G757" t="s">
        <v>1503</v>
      </c>
      <c r="H757" t="s">
        <v>1504</v>
      </c>
      <c r="I757" s="73" t="s">
        <v>1505</v>
      </c>
      <c r="J757" s="111">
        <v>1848421017.5999999</v>
      </c>
      <c r="K757" s="62">
        <v>197517514.95679998</v>
      </c>
      <c r="L757" s="111"/>
      <c r="M757" s="62"/>
    </row>
    <row r="758" spans="1:13" x14ac:dyDescent="0.25">
      <c r="A758">
        <v>2024</v>
      </c>
      <c r="B758" s="84">
        <v>45299</v>
      </c>
      <c r="C758" s="84">
        <v>45309</v>
      </c>
      <c r="D758" t="s">
        <v>1506</v>
      </c>
      <c r="E758" t="s">
        <v>1487</v>
      </c>
      <c r="F758" t="s">
        <v>1498</v>
      </c>
      <c r="G758" t="s">
        <v>1507</v>
      </c>
      <c r="H758" t="s">
        <v>1508</v>
      </c>
      <c r="I758" s="73">
        <v>24</v>
      </c>
      <c r="J758" s="111">
        <v>92103761.879999995</v>
      </c>
      <c r="K758" s="62">
        <v>6907568.6505600009</v>
      </c>
      <c r="L758" s="111"/>
      <c r="M758" s="62"/>
    </row>
    <row r="759" spans="1:13" x14ac:dyDescent="0.25">
      <c r="A759">
        <v>2024</v>
      </c>
      <c r="B759" s="84">
        <v>45258</v>
      </c>
      <c r="C759" s="84">
        <v>45309</v>
      </c>
      <c r="D759" t="s">
        <v>1509</v>
      </c>
      <c r="E759" t="s">
        <v>1487</v>
      </c>
      <c r="F759" t="s">
        <v>1498</v>
      </c>
      <c r="G759" t="s">
        <v>1510</v>
      </c>
      <c r="H759" t="s">
        <v>1500</v>
      </c>
      <c r="I759" s="73">
        <v>48</v>
      </c>
      <c r="J759" s="111">
        <v>170391611.04319999</v>
      </c>
      <c r="K759" s="62">
        <v>9909649.8420479968</v>
      </c>
      <c r="L759" s="111"/>
      <c r="M759" s="62"/>
    </row>
    <row r="760" spans="1:13" x14ac:dyDescent="0.25">
      <c r="A760">
        <v>2024</v>
      </c>
      <c r="B760" s="73" t="s">
        <v>1511</v>
      </c>
      <c r="C760" s="84">
        <v>45316</v>
      </c>
      <c r="D760" t="s">
        <v>1512</v>
      </c>
      <c r="E760" t="s">
        <v>1513</v>
      </c>
      <c r="F760" t="s">
        <v>1514</v>
      </c>
      <c r="G760" t="s">
        <v>1017</v>
      </c>
      <c r="H760" t="s">
        <v>1480</v>
      </c>
      <c r="I760" s="73">
        <v>636</v>
      </c>
      <c r="J760" s="111">
        <v>2009843621.7475998</v>
      </c>
      <c r="K760" s="62">
        <v>208475259.66421437</v>
      </c>
      <c r="L760" s="111"/>
      <c r="M760" s="62"/>
    </row>
    <row r="761" spans="1:13" x14ac:dyDescent="0.25">
      <c r="A761">
        <v>2024</v>
      </c>
      <c r="B761" s="84">
        <v>45177</v>
      </c>
      <c r="C761" s="84">
        <v>45317</v>
      </c>
      <c r="D761" t="s">
        <v>1515</v>
      </c>
      <c r="E761" t="s">
        <v>1487</v>
      </c>
      <c r="F761" t="s">
        <v>1498</v>
      </c>
      <c r="G761" t="s">
        <v>1516</v>
      </c>
      <c r="H761" t="s">
        <v>1500</v>
      </c>
      <c r="I761" s="73">
        <v>104</v>
      </c>
      <c r="J761" s="111">
        <v>317834444.64999992</v>
      </c>
      <c r="K761" s="62">
        <v>31577232.862</v>
      </c>
      <c r="L761" s="111"/>
      <c r="M761" s="62"/>
    </row>
    <row r="762" spans="1:13" x14ac:dyDescent="0.25">
      <c r="A762">
        <v>2024</v>
      </c>
      <c r="B762" s="84">
        <v>45134</v>
      </c>
      <c r="C762" s="84">
        <v>45321</v>
      </c>
      <c r="D762" t="s">
        <v>1517</v>
      </c>
      <c r="E762" t="s">
        <v>10</v>
      </c>
      <c r="F762" t="s">
        <v>10</v>
      </c>
      <c r="G762" t="s">
        <v>1518</v>
      </c>
      <c r="H762" t="s">
        <v>1519</v>
      </c>
      <c r="I762" s="73"/>
      <c r="J762" s="90">
        <v>78458244.479999989</v>
      </c>
      <c r="K762" s="62"/>
      <c r="L762" s="90" t="s">
        <v>88</v>
      </c>
      <c r="M762" s="62"/>
    </row>
    <row r="763" spans="1:13" x14ac:dyDescent="0.25">
      <c r="A763">
        <v>2024</v>
      </c>
      <c r="B763" s="84">
        <v>45134</v>
      </c>
      <c r="C763" s="84">
        <v>45321</v>
      </c>
      <c r="D763" t="s">
        <v>1520</v>
      </c>
      <c r="E763" t="s">
        <v>1487</v>
      </c>
      <c r="F763" t="s">
        <v>1498</v>
      </c>
      <c r="G763" t="s">
        <v>1521</v>
      </c>
      <c r="H763" t="s">
        <v>796</v>
      </c>
      <c r="I763" s="73">
        <v>40</v>
      </c>
      <c r="J763" s="111">
        <v>171146048</v>
      </c>
      <c r="K763" s="62">
        <v>17341109.760000002</v>
      </c>
      <c r="L763" s="111"/>
      <c r="M763" s="62"/>
    </row>
    <row r="764" spans="1:13" x14ac:dyDescent="0.25">
      <c r="A764">
        <v>2024</v>
      </c>
      <c r="B764" s="84">
        <v>45233</v>
      </c>
      <c r="C764" s="84">
        <v>45323</v>
      </c>
      <c r="D764" t="s">
        <v>1522</v>
      </c>
      <c r="E764" t="s">
        <v>1487</v>
      </c>
      <c r="F764" t="s">
        <v>1498</v>
      </c>
      <c r="G764" t="s">
        <v>1523</v>
      </c>
      <c r="H764" t="s">
        <v>1500</v>
      </c>
      <c r="I764" s="73" t="s">
        <v>1524</v>
      </c>
      <c r="J764" s="111">
        <v>336235788.68000001</v>
      </c>
      <c r="K764" s="62">
        <v>37050454.671360001</v>
      </c>
      <c r="L764" s="111"/>
      <c r="M764" s="62"/>
    </row>
    <row r="765" spans="1:13" x14ac:dyDescent="0.25">
      <c r="A765">
        <v>2024</v>
      </c>
      <c r="B765" s="84">
        <v>45278</v>
      </c>
      <c r="C765" s="84">
        <v>45323</v>
      </c>
      <c r="D765" t="s">
        <v>1525</v>
      </c>
      <c r="E765" t="s">
        <v>1487</v>
      </c>
      <c r="F765" t="s">
        <v>1498</v>
      </c>
      <c r="G765" t="s">
        <v>1526</v>
      </c>
      <c r="H765" t="s">
        <v>1490</v>
      </c>
      <c r="I765" s="73">
        <v>100</v>
      </c>
      <c r="J765" s="111">
        <v>295506240</v>
      </c>
      <c r="K765" s="62">
        <v>31232576.800000004</v>
      </c>
      <c r="L765" s="111"/>
      <c r="M765" s="62"/>
    </row>
    <row r="766" spans="1:13" x14ac:dyDescent="0.25">
      <c r="A766">
        <v>2024</v>
      </c>
      <c r="B766" s="84">
        <v>45260</v>
      </c>
      <c r="C766" s="84">
        <v>45324</v>
      </c>
      <c r="D766" t="s">
        <v>1527</v>
      </c>
      <c r="E766" t="s">
        <v>1487</v>
      </c>
      <c r="F766" t="s">
        <v>259</v>
      </c>
      <c r="G766" t="s">
        <v>1528</v>
      </c>
      <c r="H766" t="s">
        <v>1500</v>
      </c>
      <c r="I766" s="112">
        <v>1096</v>
      </c>
      <c r="J766" s="111">
        <v>2295706122.9085002</v>
      </c>
      <c r="K766" s="62">
        <v>244262941.04077196</v>
      </c>
      <c r="L766" s="111"/>
      <c r="M766" s="62"/>
    </row>
    <row r="767" spans="1:13" x14ac:dyDescent="0.25">
      <c r="A767">
        <v>2024</v>
      </c>
      <c r="B767" s="84">
        <v>45308</v>
      </c>
      <c r="C767" s="84">
        <v>45328</v>
      </c>
      <c r="D767" t="s">
        <v>1529</v>
      </c>
      <c r="E767" t="s">
        <v>1484</v>
      </c>
      <c r="F767" t="s">
        <v>1485</v>
      </c>
      <c r="G767" t="s">
        <v>1529</v>
      </c>
      <c r="H767" t="s">
        <v>1500</v>
      </c>
      <c r="I767" s="73">
        <v>192</v>
      </c>
      <c r="J767" s="111">
        <v>761149207.20000005</v>
      </c>
      <c r="K767" s="62">
        <v>85971553.536000013</v>
      </c>
      <c r="L767" s="111"/>
      <c r="M767" s="62"/>
    </row>
    <row r="768" spans="1:13" x14ac:dyDescent="0.25">
      <c r="A768">
        <v>2024</v>
      </c>
      <c r="B768" s="84">
        <v>45295</v>
      </c>
      <c r="C768" s="84">
        <v>45329</v>
      </c>
      <c r="D768" t="s">
        <v>1530</v>
      </c>
      <c r="E768" t="s">
        <v>1487</v>
      </c>
      <c r="F768" t="s">
        <v>1502</v>
      </c>
      <c r="G768" t="s">
        <v>1449</v>
      </c>
      <c r="H768" t="s">
        <v>771</v>
      </c>
      <c r="I768" s="73">
        <v>472</v>
      </c>
      <c r="J768" s="111">
        <v>1210324854.2399998</v>
      </c>
      <c r="K768" s="62">
        <v>120644828.72767998</v>
      </c>
      <c r="L768" s="111"/>
      <c r="M768" s="62"/>
    </row>
    <row r="769" spans="1:13" x14ac:dyDescent="0.25">
      <c r="A769">
        <v>2024</v>
      </c>
      <c r="B769" s="84">
        <v>45307</v>
      </c>
      <c r="C769" s="84">
        <v>45330</v>
      </c>
      <c r="D769" t="s">
        <v>1531</v>
      </c>
      <c r="E769" t="s">
        <v>1487</v>
      </c>
      <c r="F769" t="s">
        <v>1488</v>
      </c>
      <c r="G769" t="s">
        <v>1532</v>
      </c>
      <c r="H769" t="s">
        <v>619</v>
      </c>
      <c r="I769" s="73">
        <v>60</v>
      </c>
      <c r="J769" s="111">
        <v>173201869.68000001</v>
      </c>
      <c r="K769" s="62">
        <v>11875177.628159998</v>
      </c>
      <c r="L769" s="111"/>
      <c r="M769" s="62"/>
    </row>
    <row r="770" spans="1:13" x14ac:dyDescent="0.25">
      <c r="A770">
        <v>2024</v>
      </c>
      <c r="B770" s="84">
        <v>45317</v>
      </c>
      <c r="C770" s="84">
        <v>45335</v>
      </c>
      <c r="D770" t="s">
        <v>1533</v>
      </c>
      <c r="E770" t="s">
        <v>1487</v>
      </c>
      <c r="F770" t="s">
        <v>1488</v>
      </c>
      <c r="G770" t="s">
        <v>1449</v>
      </c>
      <c r="H770" t="s">
        <v>771</v>
      </c>
      <c r="I770" s="73" t="s">
        <v>1534</v>
      </c>
      <c r="J770" s="111">
        <v>1214486460.0480003</v>
      </c>
      <c r="K770" s="62">
        <v>140307312.40757757</v>
      </c>
      <c r="L770" s="111"/>
      <c r="M770" s="62"/>
    </row>
    <row r="771" spans="1:13" x14ac:dyDescent="0.25">
      <c r="A771">
        <v>2024</v>
      </c>
      <c r="B771" s="84">
        <v>45134</v>
      </c>
      <c r="C771" s="84">
        <v>45335</v>
      </c>
      <c r="D771" t="s">
        <v>1535</v>
      </c>
      <c r="E771" t="s">
        <v>1487</v>
      </c>
      <c r="F771" t="s">
        <v>1488</v>
      </c>
      <c r="G771" t="s">
        <v>1536</v>
      </c>
      <c r="H771" t="s">
        <v>619</v>
      </c>
      <c r="I771" s="73">
        <v>48</v>
      </c>
      <c r="J771" s="111">
        <v>181574866.80000001</v>
      </c>
      <c r="K771" s="62">
        <v>13629974.399999999</v>
      </c>
      <c r="L771" s="111"/>
      <c r="M771" s="62"/>
    </row>
    <row r="772" spans="1:13" x14ac:dyDescent="0.25">
      <c r="A772">
        <v>2024</v>
      </c>
      <c r="B772" s="84">
        <v>45336</v>
      </c>
      <c r="C772" s="84">
        <v>45337</v>
      </c>
      <c r="D772" t="s">
        <v>1537</v>
      </c>
      <c r="E772" t="s">
        <v>1487</v>
      </c>
      <c r="F772" t="s">
        <v>1502</v>
      </c>
      <c r="G772" t="s">
        <v>1538</v>
      </c>
      <c r="H772" t="s">
        <v>1539</v>
      </c>
      <c r="I772" s="73">
        <v>432</v>
      </c>
      <c r="J772" s="111">
        <v>1383579545.7600002</v>
      </c>
      <c r="K772" s="62">
        <v>98444032.784639984</v>
      </c>
      <c r="L772" s="111"/>
      <c r="M772" s="62"/>
    </row>
    <row r="773" spans="1:13" x14ac:dyDescent="0.25">
      <c r="A773">
        <v>2024</v>
      </c>
      <c r="B773" s="84">
        <v>45337</v>
      </c>
      <c r="C773" s="84">
        <v>45337</v>
      </c>
      <c r="D773" t="s">
        <v>1540</v>
      </c>
      <c r="E773" t="s">
        <v>1487</v>
      </c>
      <c r="F773" t="s">
        <v>1502</v>
      </c>
      <c r="G773" t="s">
        <v>1538</v>
      </c>
      <c r="H773" t="s">
        <v>1539</v>
      </c>
      <c r="I773" s="73">
        <v>432</v>
      </c>
      <c r="J773" s="111">
        <v>1383579545.7600002</v>
      </c>
      <c r="K773" s="62">
        <v>98444032.784639984</v>
      </c>
      <c r="L773" s="111"/>
      <c r="M773" s="62"/>
    </row>
    <row r="774" spans="1:13" x14ac:dyDescent="0.25">
      <c r="A774">
        <v>2024</v>
      </c>
      <c r="B774" s="84">
        <v>45598</v>
      </c>
      <c r="C774" s="84">
        <v>45350</v>
      </c>
      <c r="D774" t="s">
        <v>1541</v>
      </c>
      <c r="E774" t="s">
        <v>1487</v>
      </c>
      <c r="F774" t="s">
        <v>1502</v>
      </c>
      <c r="G774" t="s">
        <v>1542</v>
      </c>
      <c r="H774" t="s">
        <v>1490</v>
      </c>
      <c r="I774" s="73"/>
      <c r="J774" s="111">
        <v>1833701969.05</v>
      </c>
      <c r="K774" s="62"/>
      <c r="L774" s="111" t="s">
        <v>88</v>
      </c>
      <c r="M774" s="62"/>
    </row>
    <row r="775" spans="1:13" x14ac:dyDescent="0.25">
      <c r="A775">
        <v>2024</v>
      </c>
      <c r="B775" s="84">
        <v>45241</v>
      </c>
      <c r="C775" s="84">
        <v>45359</v>
      </c>
      <c r="D775" t="s">
        <v>1543</v>
      </c>
      <c r="E775" t="s">
        <v>1544</v>
      </c>
      <c r="F775" t="s">
        <v>1544</v>
      </c>
      <c r="G775" t="s">
        <v>1545</v>
      </c>
      <c r="H775" t="s">
        <v>1490</v>
      </c>
      <c r="I775" s="73"/>
      <c r="J775" s="111">
        <v>249349197.96000001</v>
      </c>
      <c r="K775" s="62"/>
      <c r="L775" s="111" t="s">
        <v>88</v>
      </c>
      <c r="M775" s="62"/>
    </row>
    <row r="776" spans="1:13" x14ac:dyDescent="0.25">
      <c r="A776">
        <v>2024</v>
      </c>
      <c r="B776" s="84">
        <v>45344</v>
      </c>
      <c r="C776" s="84">
        <v>45359</v>
      </c>
      <c r="D776" t="s">
        <v>1546</v>
      </c>
      <c r="E776" t="s">
        <v>1544</v>
      </c>
      <c r="F776" t="s">
        <v>151</v>
      </c>
      <c r="G776" t="s">
        <v>1547</v>
      </c>
      <c r="H776" t="s">
        <v>1490</v>
      </c>
      <c r="I776" s="73"/>
      <c r="J776" s="111">
        <v>632291938.50000012</v>
      </c>
      <c r="K776" s="62"/>
      <c r="L776" s="111" t="s">
        <v>88</v>
      </c>
      <c r="M776" s="62"/>
    </row>
    <row r="777" spans="1:13" x14ac:dyDescent="0.25">
      <c r="A777">
        <v>2024</v>
      </c>
      <c r="B777" s="84">
        <v>45363</v>
      </c>
      <c r="C777" s="84">
        <v>45363</v>
      </c>
      <c r="D777" t="s">
        <v>1548</v>
      </c>
      <c r="E777" t="s">
        <v>1487</v>
      </c>
      <c r="F777" t="s">
        <v>1498</v>
      </c>
      <c r="G777" t="s">
        <v>1549</v>
      </c>
      <c r="H777" t="s">
        <v>771</v>
      </c>
      <c r="I777" s="73">
        <v>40</v>
      </c>
      <c r="J777" s="111">
        <v>143985411.73400003</v>
      </c>
      <c r="K777" s="62">
        <v>32470115.205599993</v>
      </c>
      <c r="L777" s="111"/>
      <c r="M777" s="62"/>
    </row>
    <row r="778" spans="1:13" x14ac:dyDescent="0.25">
      <c r="A778">
        <v>2024</v>
      </c>
      <c r="B778" s="84">
        <v>45355</v>
      </c>
      <c r="C778" s="84">
        <v>45363</v>
      </c>
      <c r="D778" t="s">
        <v>1550</v>
      </c>
      <c r="E778" t="s">
        <v>1487</v>
      </c>
      <c r="F778" t="s">
        <v>1502</v>
      </c>
      <c r="G778" t="s">
        <v>1551</v>
      </c>
      <c r="H778" t="s">
        <v>619</v>
      </c>
      <c r="I778" s="73">
        <v>40</v>
      </c>
      <c r="J778" s="111">
        <v>162910556.29460001</v>
      </c>
      <c r="K778" s="62">
        <v>17758370.413766399</v>
      </c>
      <c r="L778" s="111"/>
      <c r="M778" s="62"/>
    </row>
    <row r="779" spans="1:13" x14ac:dyDescent="0.25">
      <c r="A779">
        <v>2024</v>
      </c>
      <c r="B779" s="84">
        <v>45355</v>
      </c>
      <c r="C779" s="84">
        <v>45376</v>
      </c>
      <c r="D779" t="s">
        <v>1553</v>
      </c>
      <c r="E779" t="s">
        <v>1554</v>
      </c>
      <c r="F779" t="s">
        <v>1555</v>
      </c>
      <c r="G779" t="s">
        <v>1556</v>
      </c>
      <c r="H779" t="s">
        <v>1557</v>
      </c>
      <c r="I779" s="73">
        <v>128</v>
      </c>
      <c r="J779" s="111">
        <v>248037734.88000003</v>
      </c>
      <c r="K779" s="62">
        <v>25071287.178239997</v>
      </c>
      <c r="L779" s="111"/>
      <c r="M779" s="62"/>
    </row>
    <row r="780" spans="1:13" x14ac:dyDescent="0.25">
      <c r="A780">
        <v>2024</v>
      </c>
      <c r="B780" s="84">
        <v>45348</v>
      </c>
      <c r="C780" s="84">
        <v>45376</v>
      </c>
      <c r="D780" t="s">
        <v>1558</v>
      </c>
      <c r="E780" t="s">
        <v>1487</v>
      </c>
      <c r="F780" t="s">
        <v>1502</v>
      </c>
      <c r="G780" t="s">
        <v>1559</v>
      </c>
      <c r="H780" t="s">
        <v>1560</v>
      </c>
      <c r="I780" s="112">
        <v>1056</v>
      </c>
      <c r="J780" s="111">
        <v>3754852879.9119997</v>
      </c>
      <c r="K780" s="62">
        <v>318799918.44748801</v>
      </c>
      <c r="L780" s="111"/>
      <c r="M780" s="62"/>
    </row>
    <row r="781" spans="1:13" x14ac:dyDescent="0.25">
      <c r="A781">
        <v>2024</v>
      </c>
      <c r="B781" s="84">
        <v>45394</v>
      </c>
      <c r="C781" s="84">
        <v>45397</v>
      </c>
      <c r="D781" t="s">
        <v>1561</v>
      </c>
      <c r="E781" t="s">
        <v>1487</v>
      </c>
      <c r="F781" t="s">
        <v>1488</v>
      </c>
      <c r="G781" t="s">
        <v>1562</v>
      </c>
      <c r="H781" t="s">
        <v>1563</v>
      </c>
      <c r="I781" s="73">
        <v>72</v>
      </c>
      <c r="J781" s="111">
        <v>276013727.63999999</v>
      </c>
      <c r="K781" s="62">
        <v>25116526.8792</v>
      </c>
      <c r="L781" s="111"/>
      <c r="M781" s="62"/>
    </row>
    <row r="782" spans="1:13" x14ac:dyDescent="0.25">
      <c r="A782">
        <v>2024</v>
      </c>
      <c r="B782" s="84">
        <v>45371</v>
      </c>
      <c r="C782" s="84">
        <v>45397</v>
      </c>
      <c r="D782" t="s">
        <v>781</v>
      </c>
      <c r="E782" t="s">
        <v>1487</v>
      </c>
      <c r="F782" t="s">
        <v>1502</v>
      </c>
      <c r="G782" t="s">
        <v>1564</v>
      </c>
      <c r="H782" t="s">
        <v>1563</v>
      </c>
      <c r="I782" s="73">
        <v>528</v>
      </c>
      <c r="J782" s="111">
        <v>1023724338.4362</v>
      </c>
      <c r="K782" s="62">
        <v>97427478.379999995</v>
      </c>
      <c r="L782" s="111"/>
      <c r="M782" s="62"/>
    </row>
    <row r="783" spans="1:13" x14ac:dyDescent="0.25">
      <c r="A783">
        <v>2024</v>
      </c>
      <c r="B783" s="84">
        <v>45371</v>
      </c>
      <c r="C783" s="84">
        <v>45399</v>
      </c>
      <c r="D783" t="s">
        <v>1565</v>
      </c>
      <c r="E783" t="s">
        <v>1487</v>
      </c>
      <c r="F783" t="s">
        <v>1498</v>
      </c>
      <c r="G783" t="s">
        <v>1566</v>
      </c>
      <c r="H783" t="s">
        <v>1563</v>
      </c>
      <c r="I783" s="73">
        <v>608</v>
      </c>
      <c r="J783" s="111">
        <v>1031619601.9800003</v>
      </c>
      <c r="K783" s="62">
        <v>112224225.97783998</v>
      </c>
      <c r="L783" s="111"/>
      <c r="M783" s="62"/>
    </row>
    <row r="784" spans="1:13" x14ac:dyDescent="0.25">
      <c r="A784">
        <v>2024</v>
      </c>
      <c r="B784" s="84">
        <v>45383</v>
      </c>
      <c r="C784" s="84">
        <v>45399</v>
      </c>
      <c r="D784" t="s">
        <v>1567</v>
      </c>
      <c r="E784" t="s">
        <v>1568</v>
      </c>
      <c r="F784" t="s">
        <v>1568</v>
      </c>
      <c r="G784" t="s">
        <v>1569</v>
      </c>
      <c r="H784" t="s">
        <v>1480</v>
      </c>
      <c r="I784" s="73">
        <v>48</v>
      </c>
      <c r="J784" s="111">
        <v>177896724.60000002</v>
      </c>
      <c r="K784" s="62">
        <v>19559232.604800001</v>
      </c>
      <c r="L784" s="111"/>
      <c r="M784" s="62"/>
    </row>
    <row r="785" spans="1:13" x14ac:dyDescent="0.25">
      <c r="A785">
        <v>2024</v>
      </c>
      <c r="B785" s="84">
        <v>45399</v>
      </c>
      <c r="C785" s="84">
        <v>45399</v>
      </c>
      <c r="D785" t="s">
        <v>1570</v>
      </c>
      <c r="E785" t="s">
        <v>1513</v>
      </c>
      <c r="F785" t="s">
        <v>1514</v>
      </c>
      <c r="G785" t="s">
        <v>1571</v>
      </c>
      <c r="H785" t="s">
        <v>1572</v>
      </c>
      <c r="I785" s="73"/>
      <c r="J785" s="111"/>
      <c r="L785" s="62" t="s">
        <v>1109</v>
      </c>
      <c r="M785" s="62"/>
    </row>
    <row r="786" spans="1:13" x14ac:dyDescent="0.25">
      <c r="A786">
        <v>2024</v>
      </c>
      <c r="B786" s="84">
        <v>45307</v>
      </c>
      <c r="C786" s="84">
        <v>45418</v>
      </c>
      <c r="D786" t="s">
        <v>1573</v>
      </c>
      <c r="E786" t="s">
        <v>1484</v>
      </c>
      <c r="F786" t="s">
        <v>1485</v>
      </c>
      <c r="G786" t="s">
        <v>1574</v>
      </c>
      <c r="H786" t="s">
        <v>1575</v>
      </c>
      <c r="I786" s="73"/>
      <c r="J786" s="111">
        <v>451540590.07000005</v>
      </c>
      <c r="K786" s="62"/>
      <c r="L786" s="111" t="s">
        <v>1109</v>
      </c>
      <c r="M786" s="62"/>
    </row>
    <row r="787" spans="1:13" x14ac:dyDescent="0.25">
      <c r="A787">
        <v>2024</v>
      </c>
      <c r="B787" s="84">
        <v>45266</v>
      </c>
      <c r="C787" s="84">
        <v>45413</v>
      </c>
      <c r="D787" t="s">
        <v>1576</v>
      </c>
      <c r="E787" t="s">
        <v>1577</v>
      </c>
      <c r="F787" t="s">
        <v>1577</v>
      </c>
      <c r="G787" t="s">
        <v>1578</v>
      </c>
      <c r="H787" t="s">
        <v>1575</v>
      </c>
      <c r="I787" s="73"/>
      <c r="J787" s="111"/>
      <c r="K787" s="62"/>
      <c r="L787" s="115" t="s">
        <v>1109</v>
      </c>
      <c r="M787" s="62"/>
    </row>
    <row r="788" spans="1:13" x14ac:dyDescent="0.25">
      <c r="A788">
        <v>2024</v>
      </c>
      <c r="B788" s="84">
        <v>45355</v>
      </c>
      <c r="C788" s="84">
        <v>45413</v>
      </c>
      <c r="D788" t="s">
        <v>1456</v>
      </c>
      <c r="E788" t="s">
        <v>1487</v>
      </c>
      <c r="F788" t="s">
        <v>1502</v>
      </c>
      <c r="G788" t="s">
        <v>1457</v>
      </c>
      <c r="H788" t="s">
        <v>1579</v>
      </c>
      <c r="I788" s="112">
        <v>4520</v>
      </c>
      <c r="J788" s="111">
        <v>21356812284.799999</v>
      </c>
      <c r="K788" s="62">
        <v>1520879349.8559999</v>
      </c>
      <c r="L788" s="111"/>
      <c r="M788" s="62"/>
    </row>
    <row r="789" spans="1:13" x14ac:dyDescent="0.25">
      <c r="A789">
        <v>2024</v>
      </c>
      <c r="B789" s="84">
        <v>45321</v>
      </c>
      <c r="C789" s="84">
        <v>45418</v>
      </c>
      <c r="D789" t="s">
        <v>1580</v>
      </c>
      <c r="E789" t="s">
        <v>1581</v>
      </c>
      <c r="F789" t="s">
        <v>1582</v>
      </c>
      <c r="G789" t="s">
        <v>1583</v>
      </c>
      <c r="H789" t="s">
        <v>1557</v>
      </c>
      <c r="I789" s="73">
        <v>48</v>
      </c>
      <c r="J789" s="111">
        <v>113211791.13999999</v>
      </c>
      <c r="K789" s="79">
        <v>11685569.550720001</v>
      </c>
      <c r="L789" s="111"/>
      <c r="M789" s="79"/>
    </row>
    <row r="790" spans="1:13" x14ac:dyDescent="0.25">
      <c r="A790">
        <v>2024</v>
      </c>
      <c r="B790" s="84">
        <v>45378</v>
      </c>
      <c r="C790" s="84">
        <v>45427</v>
      </c>
      <c r="D790" t="s">
        <v>1584</v>
      </c>
      <c r="E790" t="s">
        <v>1487</v>
      </c>
      <c r="F790" t="s">
        <v>1502</v>
      </c>
      <c r="G790" t="s">
        <v>1585</v>
      </c>
      <c r="H790" t="s">
        <v>1464</v>
      </c>
      <c r="I790" s="73">
        <v>196</v>
      </c>
      <c r="J790" s="111">
        <v>659940888.85000002</v>
      </c>
      <c r="K790" s="62">
        <v>68835476.940799996</v>
      </c>
      <c r="L790" s="111"/>
      <c r="M790" s="62"/>
    </row>
    <row r="791" spans="1:13" x14ac:dyDescent="0.25">
      <c r="A791">
        <v>2024</v>
      </c>
      <c r="B791" s="84">
        <v>45399</v>
      </c>
      <c r="C791" s="84">
        <v>45427</v>
      </c>
      <c r="D791" t="s">
        <v>1586</v>
      </c>
      <c r="E791" t="s">
        <v>1487</v>
      </c>
      <c r="F791" t="s">
        <v>1488</v>
      </c>
      <c r="G791" t="s">
        <v>1587</v>
      </c>
      <c r="H791" t="s">
        <v>1588</v>
      </c>
      <c r="I791" s="73">
        <v>28</v>
      </c>
      <c r="J791" s="111">
        <v>107409615.2</v>
      </c>
      <c r="K791" s="62">
        <v>8134331.2797600003</v>
      </c>
      <c r="L791" s="111"/>
      <c r="M791" s="62"/>
    </row>
    <row r="792" spans="1:13" x14ac:dyDescent="0.25">
      <c r="A792">
        <v>2024</v>
      </c>
      <c r="B792" s="84">
        <v>45335</v>
      </c>
      <c r="C792" s="84">
        <v>45428</v>
      </c>
      <c r="D792" t="s">
        <v>1589</v>
      </c>
      <c r="E792" t="s">
        <v>1487</v>
      </c>
      <c r="F792" t="s">
        <v>1502</v>
      </c>
      <c r="G792" t="s">
        <v>1463</v>
      </c>
      <c r="H792" t="s">
        <v>644</v>
      </c>
      <c r="I792" s="112">
        <v>3088</v>
      </c>
      <c r="J792" s="111">
        <v>10946374942.364401</v>
      </c>
      <c r="K792" s="62">
        <v>963001725.11849606</v>
      </c>
      <c r="L792" s="111"/>
      <c r="M792" s="62"/>
    </row>
    <row r="793" spans="1:13" x14ac:dyDescent="0.25">
      <c r="A793">
        <v>2024</v>
      </c>
      <c r="B793" s="84">
        <v>45399</v>
      </c>
      <c r="C793" s="84">
        <v>45432</v>
      </c>
      <c r="D793" t="s">
        <v>1590</v>
      </c>
      <c r="E793" t="s">
        <v>1487</v>
      </c>
      <c r="F793" t="s">
        <v>1498</v>
      </c>
      <c r="G793" t="s">
        <v>1591</v>
      </c>
      <c r="H793" t="s">
        <v>1592</v>
      </c>
      <c r="I793" s="112">
        <v>1968</v>
      </c>
      <c r="J793" s="111">
        <v>4333271458.6700001</v>
      </c>
      <c r="K793" s="62">
        <v>475330485.80807996</v>
      </c>
      <c r="L793" s="111"/>
      <c r="M793" s="62"/>
    </row>
    <row r="794" spans="1:13" x14ac:dyDescent="0.25">
      <c r="A794">
        <v>2024</v>
      </c>
      <c r="B794" s="84">
        <v>45310</v>
      </c>
      <c r="C794" s="84">
        <v>45434</v>
      </c>
      <c r="D794" t="s">
        <v>1593</v>
      </c>
      <c r="E794" t="s">
        <v>1544</v>
      </c>
      <c r="F794" t="s">
        <v>1544</v>
      </c>
      <c r="G794" t="s">
        <v>1594</v>
      </c>
      <c r="H794" t="s">
        <v>1595</v>
      </c>
      <c r="I794" s="73">
        <v>420</v>
      </c>
      <c r="J794" s="111">
        <v>1789576007.8999999</v>
      </c>
      <c r="K794" s="62">
        <v>147847585.07776001</v>
      </c>
      <c r="L794" s="111"/>
      <c r="M794" s="62"/>
    </row>
    <row r="795" spans="1:13" x14ac:dyDescent="0.25">
      <c r="A795">
        <v>2024</v>
      </c>
      <c r="B795" s="84">
        <v>45391</v>
      </c>
      <c r="C795" s="84">
        <v>45441</v>
      </c>
      <c r="D795" t="s">
        <v>1596</v>
      </c>
      <c r="E795" t="s">
        <v>1487</v>
      </c>
      <c r="F795" t="s">
        <v>1502</v>
      </c>
      <c r="G795" t="s">
        <v>1597</v>
      </c>
      <c r="H795" t="s">
        <v>1490</v>
      </c>
      <c r="I795" s="73">
        <v>296</v>
      </c>
      <c r="J795" s="111">
        <v>1046286524.2900002</v>
      </c>
      <c r="K795" s="62">
        <v>110512513.8972</v>
      </c>
      <c r="L795" s="111"/>
      <c r="M795" s="62"/>
    </row>
    <row r="796" spans="1:13" x14ac:dyDescent="0.25">
      <c r="A796">
        <v>2024</v>
      </c>
      <c r="B796" s="84">
        <v>45394</v>
      </c>
      <c r="C796" s="84">
        <v>45443</v>
      </c>
      <c r="D796" t="s">
        <v>1598</v>
      </c>
      <c r="E796" t="s">
        <v>1484</v>
      </c>
      <c r="F796" t="s">
        <v>1485</v>
      </c>
      <c r="G796" t="s">
        <v>1599</v>
      </c>
      <c r="H796" t="s">
        <v>1508</v>
      </c>
      <c r="I796" s="73">
        <v>48</v>
      </c>
      <c r="J796" s="111">
        <v>207358230.37440002</v>
      </c>
      <c r="K796" s="62">
        <v>16162785.4833792</v>
      </c>
      <c r="L796" s="111"/>
      <c r="M796" s="62"/>
    </row>
    <row r="797" spans="1:13" x14ac:dyDescent="0.25">
      <c r="A797">
        <v>2024</v>
      </c>
      <c r="B797" s="84">
        <v>45371</v>
      </c>
      <c r="C797" s="84">
        <v>45462</v>
      </c>
      <c r="D797" t="s">
        <v>1600</v>
      </c>
      <c r="E797" t="s">
        <v>1487</v>
      </c>
      <c r="F797" t="s">
        <v>1502</v>
      </c>
      <c r="G797" t="s">
        <v>1542</v>
      </c>
      <c r="H797" t="s">
        <v>1601</v>
      </c>
      <c r="I797" s="42" t="s">
        <v>1602</v>
      </c>
      <c r="J797" s="111">
        <v>3015069645.21</v>
      </c>
      <c r="K797" s="62">
        <v>320857077.48751998</v>
      </c>
      <c r="L797" s="111"/>
      <c r="M797" s="62"/>
    </row>
    <row r="798" spans="1:13" x14ac:dyDescent="0.25">
      <c r="A798">
        <v>2024</v>
      </c>
      <c r="B798" s="84">
        <v>45404</v>
      </c>
      <c r="C798" s="84">
        <v>45449</v>
      </c>
      <c r="D798" t="s">
        <v>1603</v>
      </c>
      <c r="E798" t="s">
        <v>1604</v>
      </c>
      <c r="F798" t="s">
        <v>1604</v>
      </c>
      <c r="G798" t="s">
        <v>1605</v>
      </c>
      <c r="H798" t="s">
        <v>1601</v>
      </c>
      <c r="I798" s="73">
        <v>320</v>
      </c>
      <c r="J798" s="111">
        <v>607055128.85000002</v>
      </c>
      <c r="K798" s="62">
        <v>65810591.127599999</v>
      </c>
      <c r="L798" s="111"/>
      <c r="M798" s="62"/>
    </row>
    <row r="799" spans="1:13" x14ac:dyDescent="0.25">
      <c r="A799">
        <v>2024</v>
      </c>
      <c r="B799" s="84">
        <v>45429</v>
      </c>
      <c r="C799" s="84">
        <v>45449</v>
      </c>
      <c r="D799" t="s">
        <v>1606</v>
      </c>
      <c r="E799" t="s">
        <v>1487</v>
      </c>
      <c r="F799" t="s">
        <v>1498</v>
      </c>
      <c r="G799" t="s">
        <v>1607</v>
      </c>
      <c r="H799" t="s">
        <v>1563</v>
      </c>
      <c r="I799" s="42"/>
      <c r="J799" s="111"/>
      <c r="K799" s="62"/>
      <c r="L799" s="115" t="s">
        <v>1109</v>
      </c>
      <c r="M799" s="62"/>
    </row>
    <row r="800" spans="1:13" x14ac:dyDescent="0.25">
      <c r="A800">
        <v>2024</v>
      </c>
      <c r="B800" s="84">
        <v>45448</v>
      </c>
      <c r="C800" s="84">
        <v>45454</v>
      </c>
      <c r="D800" t="s">
        <v>1608</v>
      </c>
      <c r="E800" t="s">
        <v>1487</v>
      </c>
      <c r="F800" t="s">
        <v>259</v>
      </c>
      <c r="G800" t="s">
        <v>1538</v>
      </c>
      <c r="H800" t="s">
        <v>1539</v>
      </c>
      <c r="I800" s="73">
        <v>488</v>
      </c>
      <c r="J800" s="111">
        <v>1806255014.3400002</v>
      </c>
      <c r="K800" s="62">
        <v>132211700.59824</v>
      </c>
      <c r="L800" s="111"/>
      <c r="M800" s="62"/>
    </row>
    <row r="801" spans="1:13" x14ac:dyDescent="0.25">
      <c r="A801">
        <v>2024</v>
      </c>
      <c r="B801" s="84">
        <v>45401</v>
      </c>
      <c r="C801" s="73" t="s">
        <v>1609</v>
      </c>
      <c r="D801" t="s">
        <v>1610</v>
      </c>
      <c r="E801" t="s">
        <v>1487</v>
      </c>
      <c r="F801" t="s">
        <v>1498</v>
      </c>
      <c r="G801" t="s">
        <v>1611</v>
      </c>
      <c r="H801" t="s">
        <v>1539</v>
      </c>
      <c r="I801" s="42">
        <v>80</v>
      </c>
      <c r="J801" s="111">
        <v>303032048.80000001</v>
      </c>
      <c r="K801" s="62">
        <v>25179309.959999997</v>
      </c>
      <c r="L801" s="111"/>
      <c r="M801" s="62"/>
    </row>
    <row r="802" spans="1:13" x14ac:dyDescent="0.25">
      <c r="A802">
        <v>2024</v>
      </c>
      <c r="B802" s="84">
        <v>45448</v>
      </c>
      <c r="C802" s="84">
        <v>45470</v>
      </c>
      <c r="D802" t="s">
        <v>1612</v>
      </c>
      <c r="E802" t="s">
        <v>1613</v>
      </c>
      <c r="F802" t="s">
        <v>1614</v>
      </c>
      <c r="G802" t="s">
        <v>1246</v>
      </c>
      <c r="H802" t="s">
        <v>1572</v>
      </c>
      <c r="I802" s="73">
        <v>256</v>
      </c>
      <c r="J802" s="111">
        <v>556001813.37</v>
      </c>
      <c r="K802" s="62">
        <v>61317661.9155</v>
      </c>
      <c r="L802" s="111"/>
      <c r="M802" s="62"/>
    </row>
    <row r="803" spans="1:13" x14ac:dyDescent="0.25">
      <c r="A803">
        <v>2024</v>
      </c>
      <c r="B803" s="84">
        <v>45310</v>
      </c>
      <c r="C803" s="84">
        <v>45475</v>
      </c>
      <c r="D803" t="s">
        <v>1615</v>
      </c>
      <c r="E803" t="s">
        <v>1487</v>
      </c>
      <c r="F803" t="s">
        <v>1498</v>
      </c>
      <c r="G803" t="s">
        <v>1616</v>
      </c>
      <c r="H803" t="s">
        <v>1617</v>
      </c>
      <c r="I803" s="42">
        <v>32</v>
      </c>
      <c r="J803" s="111">
        <v>110392038.96000001</v>
      </c>
      <c r="K803" s="62">
        <v>11396760.331519999</v>
      </c>
    </row>
    <row r="804" spans="1:13" x14ac:dyDescent="0.25">
      <c r="A804">
        <v>2024</v>
      </c>
      <c r="B804" s="84">
        <v>45443</v>
      </c>
      <c r="C804" s="84">
        <v>45476</v>
      </c>
      <c r="D804" t="s">
        <v>1618</v>
      </c>
      <c r="E804" t="s">
        <v>1487</v>
      </c>
      <c r="F804" t="s">
        <v>1502</v>
      </c>
      <c r="G804" t="s">
        <v>1619</v>
      </c>
      <c r="H804" t="s">
        <v>771</v>
      </c>
      <c r="I804" s="73">
        <v>624</v>
      </c>
      <c r="J804" s="111">
        <v>2416231593.1199999</v>
      </c>
      <c r="K804" s="62">
        <v>236793917.73614636</v>
      </c>
    </row>
    <row r="805" spans="1:13" x14ac:dyDescent="0.25">
      <c r="A805">
        <v>2024</v>
      </c>
      <c r="B805" s="84">
        <v>45422</v>
      </c>
      <c r="C805" s="84">
        <v>45477</v>
      </c>
      <c r="D805" t="s">
        <v>1620</v>
      </c>
      <c r="E805" t="s">
        <v>1621</v>
      </c>
      <c r="F805" t="s">
        <v>1622</v>
      </c>
      <c r="G805" t="s">
        <v>1599</v>
      </c>
      <c r="H805" t="s">
        <v>1572</v>
      </c>
      <c r="I805" s="42">
        <v>288</v>
      </c>
      <c r="J805" s="111">
        <v>959260173.86879992</v>
      </c>
      <c r="K805" s="62">
        <v>71000269.909977615</v>
      </c>
    </row>
    <row r="806" spans="1:13" x14ac:dyDescent="0.25">
      <c r="A806">
        <v>2024</v>
      </c>
      <c r="B806" s="84">
        <v>45478</v>
      </c>
      <c r="C806" s="84">
        <v>45481</v>
      </c>
      <c r="D806" t="s">
        <v>1512</v>
      </c>
      <c r="E806" t="s">
        <v>1623</v>
      </c>
      <c r="F806" t="s">
        <v>1624</v>
      </c>
      <c r="G806" t="s">
        <v>1017</v>
      </c>
      <c r="H806" t="s">
        <v>1625</v>
      </c>
      <c r="I806" s="73">
        <v>636</v>
      </c>
      <c r="J806" s="111">
        <v>2009843621.7475998</v>
      </c>
      <c r="K806" s="62">
        <v>208475259.66421437</v>
      </c>
    </row>
    <row r="807" spans="1:13" x14ac:dyDescent="0.25">
      <c r="A807">
        <v>2024</v>
      </c>
      <c r="B807" s="84">
        <v>45322</v>
      </c>
      <c r="C807" s="84">
        <v>45488</v>
      </c>
      <c r="D807" t="s">
        <v>1626</v>
      </c>
      <c r="E807" t="s">
        <v>1484</v>
      </c>
      <c r="F807" t="s">
        <v>1485</v>
      </c>
      <c r="G807" t="s">
        <v>1627</v>
      </c>
      <c r="H807" t="s">
        <v>796</v>
      </c>
      <c r="I807" s="42">
        <v>72</v>
      </c>
      <c r="J807" s="111">
        <v>261336495.02039999</v>
      </c>
      <c r="K807" s="62">
        <v>19819776.040905595</v>
      </c>
    </row>
    <row r="808" spans="1:13" x14ac:dyDescent="0.25">
      <c r="A808">
        <v>2024</v>
      </c>
      <c r="B808" s="84">
        <v>45462</v>
      </c>
      <c r="C808" s="84">
        <v>45490</v>
      </c>
      <c r="D808" t="s">
        <v>1628</v>
      </c>
      <c r="E808" t="s">
        <v>10</v>
      </c>
      <c r="F808" t="s">
        <v>10</v>
      </c>
      <c r="G808" t="s">
        <v>1629</v>
      </c>
      <c r="H808" t="s">
        <v>1625</v>
      </c>
      <c r="I808" s="114">
        <v>80</v>
      </c>
      <c r="J808" s="111">
        <v>186348323.63999996</v>
      </c>
      <c r="K808" s="62">
        <v>19680630.241280001</v>
      </c>
    </row>
    <row r="809" spans="1:13" x14ac:dyDescent="0.25">
      <c r="A809">
        <v>2024</v>
      </c>
      <c r="B809" s="84">
        <v>45440</v>
      </c>
      <c r="C809" s="84">
        <v>45491</v>
      </c>
      <c r="D809" t="s">
        <v>1630</v>
      </c>
      <c r="E809" t="s">
        <v>1487</v>
      </c>
      <c r="F809" t="s">
        <v>1488</v>
      </c>
      <c r="G809" t="s">
        <v>1631</v>
      </c>
      <c r="H809" t="s">
        <v>796</v>
      </c>
      <c r="I809">
        <v>14</v>
      </c>
      <c r="J809" s="111">
        <v>30380292.000000007</v>
      </c>
      <c r="K809" s="62">
        <v>3051639.4598400001</v>
      </c>
    </row>
    <row r="810" spans="1:13" x14ac:dyDescent="0.25">
      <c r="A810">
        <v>2024</v>
      </c>
      <c r="B810" s="84">
        <v>45462</v>
      </c>
      <c r="C810" s="84">
        <v>45491</v>
      </c>
      <c r="D810" t="s">
        <v>1632</v>
      </c>
      <c r="E810" t="s">
        <v>1544</v>
      </c>
      <c r="F810" t="s">
        <v>1544</v>
      </c>
      <c r="G810" t="s">
        <v>1633</v>
      </c>
      <c r="H810" t="s">
        <v>1557</v>
      </c>
      <c r="I810" s="73" t="s">
        <v>1634</v>
      </c>
      <c r="J810" s="111">
        <v>311456068.27525002</v>
      </c>
      <c r="K810" s="62">
        <v>35958568.977858</v>
      </c>
    </row>
    <row r="811" spans="1:13" x14ac:dyDescent="0.25">
      <c r="A811">
        <v>2024</v>
      </c>
      <c r="B811" s="84">
        <v>45295</v>
      </c>
      <c r="C811" s="84">
        <v>45498</v>
      </c>
      <c r="D811" t="s">
        <v>1635</v>
      </c>
      <c r="E811" t="s">
        <v>1487</v>
      </c>
      <c r="F811" t="s">
        <v>1488</v>
      </c>
      <c r="G811" t="s">
        <v>1636</v>
      </c>
      <c r="H811" t="s">
        <v>1572</v>
      </c>
      <c r="I811">
        <v>64</v>
      </c>
      <c r="J811" s="111">
        <v>240593422.00000003</v>
      </c>
      <c r="K811" s="62">
        <v>25346762.609280001</v>
      </c>
    </row>
    <row r="812" spans="1:13" x14ac:dyDescent="0.25">
      <c r="A812">
        <v>2024</v>
      </c>
      <c r="B812" s="84">
        <v>45500</v>
      </c>
      <c r="C812" s="84">
        <v>45503</v>
      </c>
      <c r="D812" t="s">
        <v>1637</v>
      </c>
      <c r="E812" t="s">
        <v>1544</v>
      </c>
      <c r="F812" t="s">
        <v>1638</v>
      </c>
      <c r="G812" t="s">
        <v>1639</v>
      </c>
      <c r="H812" t="s">
        <v>1640</v>
      </c>
      <c r="I812">
        <v>416</v>
      </c>
      <c r="J812" s="111">
        <v>1636322428.0532</v>
      </c>
      <c r="K812" s="62">
        <v>161976080.62471682</v>
      </c>
    </row>
    <row r="813" spans="1:13" x14ac:dyDescent="0.25">
      <c r="A813">
        <v>2024</v>
      </c>
      <c r="B813" s="84">
        <v>45467</v>
      </c>
      <c r="C813" s="84">
        <v>45504</v>
      </c>
      <c r="D813" t="s">
        <v>1641</v>
      </c>
      <c r="E813" t="s">
        <v>10</v>
      </c>
      <c r="F813" t="s">
        <v>10</v>
      </c>
      <c r="G813" t="s">
        <v>1642</v>
      </c>
      <c r="H813" t="s">
        <v>1617</v>
      </c>
      <c r="I813">
        <v>32</v>
      </c>
      <c r="J813" s="111">
        <v>96316507.889999986</v>
      </c>
      <c r="K813" s="62">
        <v>9435337.2147199996</v>
      </c>
    </row>
    <row r="814" spans="1:13" x14ac:dyDescent="0.25">
      <c r="A814">
        <v>2024</v>
      </c>
      <c r="B814" s="84">
        <v>45463</v>
      </c>
      <c r="C814" s="84">
        <v>45506</v>
      </c>
      <c r="D814" t="s">
        <v>1643</v>
      </c>
      <c r="E814" t="s">
        <v>1487</v>
      </c>
      <c r="F814" t="s">
        <v>1488</v>
      </c>
      <c r="G814" t="s">
        <v>1643</v>
      </c>
      <c r="H814" t="s">
        <v>1644</v>
      </c>
      <c r="I814">
        <v>48</v>
      </c>
      <c r="J814" s="111">
        <v>172276843.29479998</v>
      </c>
      <c r="K814" s="62">
        <v>15104030.327372799</v>
      </c>
    </row>
    <row r="815" spans="1:13" x14ac:dyDescent="0.25">
      <c r="A815">
        <v>2024</v>
      </c>
      <c r="B815" s="84">
        <v>45511</v>
      </c>
      <c r="C815" s="84">
        <v>45513</v>
      </c>
      <c r="D815" t="s">
        <v>1576</v>
      </c>
      <c r="E815" t="s">
        <v>1577</v>
      </c>
      <c r="F815" t="s">
        <v>1577</v>
      </c>
      <c r="G815" t="s">
        <v>1645</v>
      </c>
      <c r="H815" t="s">
        <v>1575</v>
      </c>
      <c r="I815">
        <v>440</v>
      </c>
      <c r="J815" s="111">
        <v>1475808798.53</v>
      </c>
      <c r="K815" s="62">
        <v>126931032.8072</v>
      </c>
    </row>
    <row r="816" spans="1:13" x14ac:dyDescent="0.25">
      <c r="A816">
        <v>2024</v>
      </c>
      <c r="B816" s="84">
        <v>45453</v>
      </c>
      <c r="C816" s="84">
        <v>45513</v>
      </c>
      <c r="D816" t="s">
        <v>1646</v>
      </c>
      <c r="E816" t="s">
        <v>10</v>
      </c>
      <c r="F816" t="s">
        <v>10</v>
      </c>
      <c r="G816" t="s">
        <v>1647</v>
      </c>
      <c r="H816" t="s">
        <v>1617</v>
      </c>
      <c r="I816" s="42">
        <v>3000</v>
      </c>
      <c r="J816" s="111">
        <v>7998033169.3760014</v>
      </c>
      <c r="K816" s="62">
        <v>875614608.33288002</v>
      </c>
    </row>
    <row r="817" spans="1:12" x14ac:dyDescent="0.25">
      <c r="A817">
        <v>2024</v>
      </c>
      <c r="B817" s="84">
        <v>45432</v>
      </c>
      <c r="C817" s="84">
        <v>45513</v>
      </c>
      <c r="D817" t="s">
        <v>1437</v>
      </c>
      <c r="E817" t="s">
        <v>1648</v>
      </c>
      <c r="F817" t="s">
        <v>1649</v>
      </c>
      <c r="G817" t="s">
        <v>1347</v>
      </c>
      <c r="H817" t="s">
        <v>1617</v>
      </c>
      <c r="I817">
        <v>896</v>
      </c>
      <c r="J817" s="111">
        <v>2364541098.8832002</v>
      </c>
      <c r="K817" s="62">
        <v>267859922.20323837</v>
      </c>
    </row>
    <row r="818" spans="1:12" x14ac:dyDescent="0.25">
      <c r="A818">
        <v>2024</v>
      </c>
      <c r="B818" s="84">
        <v>45427</v>
      </c>
      <c r="C818" s="84">
        <v>45531</v>
      </c>
      <c r="D818" t="s">
        <v>1650</v>
      </c>
      <c r="E818" t="s">
        <v>1568</v>
      </c>
      <c r="F818" t="s">
        <v>1568</v>
      </c>
      <c r="G818" t="s">
        <v>1651</v>
      </c>
      <c r="H818" t="s">
        <v>1617</v>
      </c>
      <c r="I818">
        <v>160</v>
      </c>
      <c r="J818" s="111">
        <v>534030705.80000001</v>
      </c>
      <c r="K818" s="62">
        <v>57935065.870399997</v>
      </c>
    </row>
    <row r="819" spans="1:12" x14ac:dyDescent="0.25">
      <c r="A819">
        <v>2024</v>
      </c>
      <c r="B819" s="84">
        <v>45460</v>
      </c>
      <c r="C819" s="84">
        <v>45532</v>
      </c>
      <c r="D819" t="s">
        <v>1652</v>
      </c>
      <c r="E819" t="s">
        <v>1487</v>
      </c>
      <c r="F819" t="s">
        <v>1498</v>
      </c>
      <c r="G819" t="s">
        <v>1653</v>
      </c>
      <c r="H819" t="s">
        <v>1617</v>
      </c>
      <c r="I819">
        <v>12</v>
      </c>
      <c r="J819" s="111">
        <v>38008353.729999997</v>
      </c>
      <c r="K819" s="62">
        <v>3979883.3796799998</v>
      </c>
    </row>
    <row r="820" spans="1:12" x14ac:dyDescent="0.25">
      <c r="A820">
        <v>2024</v>
      </c>
      <c r="B820" s="84">
        <v>45499</v>
      </c>
      <c r="C820" s="84">
        <v>45533</v>
      </c>
      <c r="D820" t="s">
        <v>1654</v>
      </c>
      <c r="E820" t="s">
        <v>1487</v>
      </c>
      <c r="F820" t="s">
        <v>1655</v>
      </c>
      <c r="G820" t="s">
        <v>1587</v>
      </c>
      <c r="H820" t="s">
        <v>1617</v>
      </c>
      <c r="I820">
        <v>64</v>
      </c>
      <c r="J820" s="111">
        <v>214457703.03999999</v>
      </c>
      <c r="K820" s="62">
        <v>21886390.609920003</v>
      </c>
    </row>
    <row r="821" spans="1:12" x14ac:dyDescent="0.25">
      <c r="A821">
        <v>2024</v>
      </c>
      <c r="B821" s="84">
        <v>45496</v>
      </c>
      <c r="C821" s="84">
        <v>45534</v>
      </c>
      <c r="D821" t="s">
        <v>1656</v>
      </c>
      <c r="E821" t="s">
        <v>1513</v>
      </c>
      <c r="F821" t="s">
        <v>1657</v>
      </c>
      <c r="G821" t="s">
        <v>1658</v>
      </c>
      <c r="H821" t="s">
        <v>1557</v>
      </c>
      <c r="I821" s="42">
        <v>3473</v>
      </c>
      <c r="J821" s="111">
        <v>6372307341.8400002</v>
      </c>
      <c r="K821" s="62">
        <v>700699118.58904004</v>
      </c>
    </row>
    <row r="822" spans="1:12" x14ac:dyDescent="0.25">
      <c r="A822">
        <v>2024</v>
      </c>
      <c r="B822" s="84">
        <v>45499</v>
      </c>
      <c r="C822" s="84">
        <v>45544</v>
      </c>
      <c r="D822" t="s">
        <v>1357</v>
      </c>
      <c r="E822" t="s">
        <v>1487</v>
      </c>
      <c r="F822" t="s">
        <v>1502</v>
      </c>
      <c r="G822" t="s">
        <v>1659</v>
      </c>
      <c r="H822" t="s">
        <v>1557</v>
      </c>
      <c r="J822" s="111">
        <v>2806239962.1456003</v>
      </c>
      <c r="K822" s="62"/>
      <c r="L822" t="s">
        <v>88</v>
      </c>
    </row>
    <row r="823" spans="1:12" x14ac:dyDescent="0.25">
      <c r="A823">
        <v>2024</v>
      </c>
      <c r="B823" s="84">
        <v>45540</v>
      </c>
      <c r="C823" s="84">
        <v>45545</v>
      </c>
      <c r="D823" t="s">
        <v>1606</v>
      </c>
      <c r="E823" t="s">
        <v>1487</v>
      </c>
      <c r="F823" t="s">
        <v>1498</v>
      </c>
      <c r="G823" t="s">
        <v>1607</v>
      </c>
      <c r="H823" t="s">
        <v>771</v>
      </c>
      <c r="I823" s="42">
        <v>1864</v>
      </c>
      <c r="J823" s="111">
        <v>5769491498.2940006</v>
      </c>
      <c r="K823" s="62">
        <v>600032773.38641274</v>
      </c>
    </row>
    <row r="824" spans="1:12" x14ac:dyDescent="0.25">
      <c r="A824">
        <v>2024</v>
      </c>
      <c r="B824" s="84">
        <v>45499</v>
      </c>
      <c r="C824" s="84">
        <v>45545</v>
      </c>
      <c r="D824" t="s">
        <v>1660</v>
      </c>
      <c r="E824" t="s">
        <v>1487</v>
      </c>
      <c r="F824" t="s">
        <v>1502</v>
      </c>
      <c r="G824" t="s">
        <v>1661</v>
      </c>
      <c r="H824" t="s">
        <v>1572</v>
      </c>
      <c r="I824">
        <v>128</v>
      </c>
      <c r="J824" s="111">
        <v>226799558.92000002</v>
      </c>
      <c r="K824" s="62">
        <v>24552940.126479998</v>
      </c>
    </row>
    <row r="825" spans="1:12" x14ac:dyDescent="0.25">
      <c r="A825">
        <v>2024</v>
      </c>
      <c r="B825" s="84">
        <v>45499</v>
      </c>
      <c r="C825" s="84">
        <v>45545</v>
      </c>
      <c r="D825" t="s">
        <v>1662</v>
      </c>
      <c r="E825" t="s">
        <v>1487</v>
      </c>
      <c r="F825" t="s">
        <v>1502</v>
      </c>
      <c r="G825" t="s">
        <v>1661</v>
      </c>
      <c r="H825" t="s">
        <v>1572</v>
      </c>
      <c r="I825" s="42">
        <v>112</v>
      </c>
      <c r="J825" s="111">
        <v>203919473.75</v>
      </c>
      <c r="K825" s="62">
        <v>21987939.68832</v>
      </c>
    </row>
    <row r="826" spans="1:12" x14ac:dyDescent="0.25">
      <c r="A826">
        <v>2024</v>
      </c>
      <c r="B826" s="84">
        <v>45496</v>
      </c>
      <c r="C826" s="84">
        <v>45547</v>
      </c>
      <c r="D826" t="s">
        <v>1663</v>
      </c>
      <c r="E826" t="s">
        <v>1487</v>
      </c>
      <c r="F826" t="s">
        <v>1664</v>
      </c>
      <c r="G826" t="s">
        <v>1665</v>
      </c>
      <c r="H826" t="s">
        <v>1563</v>
      </c>
      <c r="J826" s="111">
        <v>477112104.31999999</v>
      </c>
      <c r="K826" s="62"/>
      <c r="L826" t="s">
        <v>1109</v>
      </c>
    </row>
    <row r="827" spans="1:12" x14ac:dyDescent="0.25">
      <c r="A827">
        <v>2024</v>
      </c>
      <c r="B827" s="84">
        <v>45500</v>
      </c>
      <c r="C827" s="84">
        <v>45548</v>
      </c>
      <c r="D827" t="s">
        <v>1666</v>
      </c>
      <c r="E827" t="s">
        <v>1513</v>
      </c>
      <c r="F827" t="s">
        <v>1667</v>
      </c>
      <c r="G827" t="s">
        <v>1668</v>
      </c>
      <c r="H827" t="s">
        <v>1579</v>
      </c>
      <c r="I827" s="42">
        <v>344</v>
      </c>
      <c r="J827" s="111">
        <v>1213940511.6719999</v>
      </c>
      <c r="K827" s="62">
        <v>98091707.565680012</v>
      </c>
    </row>
    <row r="828" spans="1:12" x14ac:dyDescent="0.25">
      <c r="A828">
        <v>2024</v>
      </c>
      <c r="B828" s="84">
        <v>45548</v>
      </c>
      <c r="C828" s="84">
        <v>45548</v>
      </c>
      <c r="D828" t="s">
        <v>1669</v>
      </c>
      <c r="E828" t="s">
        <v>10</v>
      </c>
      <c r="F828" t="s">
        <v>10</v>
      </c>
      <c r="G828" t="s">
        <v>1670</v>
      </c>
      <c r="H828" t="s">
        <v>1671</v>
      </c>
      <c r="J828" s="111">
        <v>1451107788.5500002</v>
      </c>
      <c r="K828" s="62"/>
      <c r="L828" t="s">
        <v>88</v>
      </c>
    </row>
    <row r="829" spans="1:12" x14ac:dyDescent="0.25">
      <c r="A829">
        <v>2024</v>
      </c>
      <c r="B829" s="84">
        <v>45474</v>
      </c>
      <c r="C829" s="84">
        <v>45555</v>
      </c>
      <c r="D829" t="s">
        <v>1570</v>
      </c>
      <c r="E829" t="s">
        <v>1513</v>
      </c>
      <c r="F829" t="s">
        <v>1514</v>
      </c>
      <c r="G829" t="s">
        <v>1571</v>
      </c>
      <c r="H829" t="s">
        <v>1579</v>
      </c>
      <c r="I829" s="42">
        <v>360</v>
      </c>
      <c r="J829" s="111">
        <v>934106275.48080003</v>
      </c>
      <c r="K829" s="62">
        <v>95807074.014719993</v>
      </c>
    </row>
    <row r="830" spans="1:12" x14ac:dyDescent="0.25">
      <c r="A830">
        <v>2024</v>
      </c>
      <c r="B830" s="84">
        <v>45460</v>
      </c>
      <c r="C830" s="84">
        <v>45555</v>
      </c>
      <c r="D830" t="s">
        <v>1672</v>
      </c>
      <c r="E830" t="s">
        <v>1487</v>
      </c>
      <c r="F830" t="s">
        <v>1502</v>
      </c>
      <c r="G830" t="s">
        <v>1463</v>
      </c>
      <c r="H830" t="s">
        <v>1579</v>
      </c>
      <c r="I830" s="42">
        <v>4244</v>
      </c>
      <c r="J830" s="111">
        <v>9008344447.1152</v>
      </c>
      <c r="K830" s="62">
        <v>950688697.50759685</v>
      </c>
    </row>
    <row r="831" spans="1:12" x14ac:dyDescent="0.25">
      <c r="A831">
        <v>2024</v>
      </c>
      <c r="B831" s="93">
        <v>45474</v>
      </c>
      <c r="C831" s="84">
        <v>45561</v>
      </c>
      <c r="D831" t="s">
        <v>1673</v>
      </c>
      <c r="E831" t="s">
        <v>1484</v>
      </c>
      <c r="F831" t="s">
        <v>1485</v>
      </c>
      <c r="G831" t="s">
        <v>1674</v>
      </c>
      <c r="H831" t="s">
        <v>1557</v>
      </c>
      <c r="I831" s="42"/>
      <c r="J831" s="111">
        <v>543309028.32000005</v>
      </c>
      <c r="K831" s="62"/>
      <c r="L831" t="s">
        <v>88</v>
      </c>
    </row>
    <row r="832" spans="1:12" x14ac:dyDescent="0.25">
      <c r="A832">
        <v>2024</v>
      </c>
      <c r="B832" s="93">
        <v>45429</v>
      </c>
      <c r="C832" s="84">
        <v>45562</v>
      </c>
      <c r="D832" t="s">
        <v>1675</v>
      </c>
      <c r="E832" t="s">
        <v>1676</v>
      </c>
      <c r="F832" t="s">
        <v>1677</v>
      </c>
      <c r="G832" t="s">
        <v>1678</v>
      </c>
      <c r="H832" t="s">
        <v>1679</v>
      </c>
      <c r="I832" s="42">
        <v>200</v>
      </c>
      <c r="J832" s="111">
        <v>425265664</v>
      </c>
      <c r="K832" s="62">
        <v>44527449.702399991</v>
      </c>
    </row>
    <row r="833" spans="1:12" x14ac:dyDescent="0.25">
      <c r="A833">
        <v>2024</v>
      </c>
      <c r="B833" s="84">
        <v>45505</v>
      </c>
      <c r="C833" s="84">
        <v>45565</v>
      </c>
      <c r="D833" t="s">
        <v>1680</v>
      </c>
      <c r="E833" t="s">
        <v>1487</v>
      </c>
      <c r="F833" t="s">
        <v>259</v>
      </c>
      <c r="G833" t="s">
        <v>1574</v>
      </c>
      <c r="H833" t="s">
        <v>1617</v>
      </c>
      <c r="I833" s="42">
        <v>160</v>
      </c>
      <c r="J833" s="111">
        <v>579954262.67999995</v>
      </c>
      <c r="K833" s="62">
        <v>46051051.957759999</v>
      </c>
    </row>
    <row r="834" spans="1:12" x14ac:dyDescent="0.25">
      <c r="A834">
        <v>2024</v>
      </c>
      <c r="B834" s="84">
        <v>45505</v>
      </c>
      <c r="C834" s="84">
        <v>45567</v>
      </c>
      <c r="D834" t="s">
        <v>1681</v>
      </c>
      <c r="E834" t="s">
        <v>1487</v>
      </c>
      <c r="F834" t="s">
        <v>1655</v>
      </c>
      <c r="G834" t="s">
        <v>1682</v>
      </c>
      <c r="H834" t="s">
        <v>1572</v>
      </c>
      <c r="I834" s="42">
        <v>136</v>
      </c>
      <c r="J834" s="111">
        <v>487536045.24999994</v>
      </c>
      <c r="K834" s="62">
        <v>55150653.64695999</v>
      </c>
    </row>
    <row r="835" spans="1:12" x14ac:dyDescent="0.25">
      <c r="A835">
        <v>2024</v>
      </c>
      <c r="B835" s="84">
        <v>45474</v>
      </c>
      <c r="C835" s="84">
        <v>45561</v>
      </c>
      <c r="D835" t="s">
        <v>1673</v>
      </c>
      <c r="E835" t="s">
        <v>1484</v>
      </c>
      <c r="F835" t="s">
        <v>1485</v>
      </c>
      <c r="G835" t="s">
        <v>1674</v>
      </c>
      <c r="H835" t="s">
        <v>1557</v>
      </c>
      <c r="I835" s="116"/>
      <c r="J835" s="111">
        <v>543309028.32000005</v>
      </c>
      <c r="K835" s="62"/>
      <c r="L835" t="s">
        <v>88</v>
      </c>
    </row>
    <row r="836" spans="1:12" x14ac:dyDescent="0.25">
      <c r="A836">
        <v>2024</v>
      </c>
      <c r="B836" s="84">
        <v>45505</v>
      </c>
      <c r="C836" s="84">
        <v>45576</v>
      </c>
      <c r="D836" t="s">
        <v>1683</v>
      </c>
      <c r="E836" t="s">
        <v>1487</v>
      </c>
      <c r="F836" t="s">
        <v>259</v>
      </c>
      <c r="G836" t="s">
        <v>1684</v>
      </c>
      <c r="H836" t="s">
        <v>1617</v>
      </c>
      <c r="I836" s="116">
        <v>160</v>
      </c>
      <c r="J836" s="111">
        <v>579954262.67999995</v>
      </c>
      <c r="K836" s="62">
        <v>46051051.957759999</v>
      </c>
    </row>
    <row r="837" spans="1:12" x14ac:dyDescent="0.25">
      <c r="A837">
        <v>2024</v>
      </c>
      <c r="B837" s="84">
        <v>45429</v>
      </c>
      <c r="C837" s="84">
        <v>45567</v>
      </c>
      <c r="D837" t="s">
        <v>1685</v>
      </c>
      <c r="E837" s="5" t="s">
        <v>1057</v>
      </c>
      <c r="F837" s="5" t="s">
        <v>1057</v>
      </c>
      <c r="G837" t="s">
        <v>1473</v>
      </c>
      <c r="H837" t="s">
        <v>1617</v>
      </c>
      <c r="I837" s="116"/>
      <c r="J837" s="111">
        <v>1963607544.0999999</v>
      </c>
      <c r="K837" s="62"/>
      <c r="L837" t="s">
        <v>1109</v>
      </c>
    </row>
    <row r="838" spans="1:12" x14ac:dyDescent="0.25">
      <c r="A838">
        <v>2024</v>
      </c>
      <c r="B838" s="84">
        <v>45429</v>
      </c>
      <c r="C838" s="84">
        <v>45562</v>
      </c>
      <c r="D838" t="s">
        <v>1686</v>
      </c>
      <c r="E838" t="s">
        <v>1676</v>
      </c>
      <c r="F838" t="s">
        <v>1677</v>
      </c>
      <c r="G838" t="s">
        <v>1687</v>
      </c>
      <c r="H838" t="s">
        <v>1688</v>
      </c>
      <c r="I838" s="117">
        <v>200</v>
      </c>
      <c r="J838" s="111">
        <v>425265664</v>
      </c>
      <c r="K838" s="62">
        <v>44527449.702399991</v>
      </c>
    </row>
    <row r="839" spans="1:12" x14ac:dyDescent="0.25">
      <c r="A839">
        <v>2024</v>
      </c>
      <c r="B839" s="84">
        <v>45561</v>
      </c>
      <c r="C839" s="84">
        <v>45568</v>
      </c>
      <c r="D839" t="s">
        <v>1689</v>
      </c>
      <c r="E839" t="s">
        <v>1487</v>
      </c>
      <c r="F839" t="s">
        <v>1498</v>
      </c>
      <c r="G839" t="s">
        <v>1690</v>
      </c>
      <c r="H839" t="s">
        <v>1617</v>
      </c>
      <c r="I839" s="117">
        <v>24</v>
      </c>
      <c r="J839" s="111">
        <v>90252331.620000005</v>
      </c>
      <c r="K839" s="62">
        <v>7292397.628800001</v>
      </c>
    </row>
    <row r="840" spans="1:12" x14ac:dyDescent="0.25">
      <c r="A840">
        <v>2024</v>
      </c>
      <c r="B840" s="84">
        <v>45536</v>
      </c>
      <c r="C840" s="84">
        <v>45572</v>
      </c>
      <c r="D840" t="s">
        <v>1691</v>
      </c>
      <c r="E840" t="s">
        <v>1621</v>
      </c>
      <c r="F840" t="s">
        <v>1621</v>
      </c>
      <c r="G840" t="s">
        <v>1692</v>
      </c>
      <c r="H840" t="s">
        <v>1625</v>
      </c>
      <c r="I840" s="117"/>
      <c r="J840" s="111">
        <v>1066711045.6060001</v>
      </c>
      <c r="K840" s="62"/>
      <c r="L840" t="s">
        <v>88</v>
      </c>
    </row>
    <row r="841" spans="1:12" x14ac:dyDescent="0.25">
      <c r="A841">
        <v>2024</v>
      </c>
      <c r="B841" s="84">
        <v>45502</v>
      </c>
      <c r="C841" s="84">
        <v>45576</v>
      </c>
      <c r="D841" t="s">
        <v>1693</v>
      </c>
      <c r="E841" t="s">
        <v>1648</v>
      </c>
      <c r="F841" t="s">
        <v>1649</v>
      </c>
      <c r="G841" t="s">
        <v>1694</v>
      </c>
      <c r="H841" t="s">
        <v>1572</v>
      </c>
      <c r="I841" s="117">
        <v>497</v>
      </c>
      <c r="J841" s="111">
        <v>1766273332.8499999</v>
      </c>
      <c r="K841" s="62">
        <v>191400182.71376002</v>
      </c>
    </row>
    <row r="842" spans="1:12" x14ac:dyDescent="0.25">
      <c r="A842">
        <v>2024</v>
      </c>
      <c r="B842" s="84">
        <v>45488</v>
      </c>
      <c r="C842" s="84">
        <v>45576</v>
      </c>
      <c r="D842" t="s">
        <v>1356</v>
      </c>
      <c r="E842" s="5" t="s">
        <v>1057</v>
      </c>
      <c r="F842" s="5" t="s">
        <v>1057</v>
      </c>
      <c r="G842" t="s">
        <v>1470</v>
      </c>
      <c r="H842" t="s">
        <v>1471</v>
      </c>
      <c r="I842" s="117">
        <v>705</v>
      </c>
      <c r="J842" s="111">
        <v>1732154181.2068</v>
      </c>
      <c r="K842" s="62">
        <v>197454049.33579201</v>
      </c>
    </row>
    <row r="843" spans="1:12" x14ac:dyDescent="0.25">
      <c r="A843">
        <v>2024</v>
      </c>
      <c r="B843" s="84">
        <v>45469</v>
      </c>
      <c r="C843" s="84">
        <v>45580</v>
      </c>
      <c r="D843" t="s">
        <v>1695</v>
      </c>
      <c r="E843" t="s">
        <v>1696</v>
      </c>
      <c r="F843" t="s">
        <v>1696</v>
      </c>
      <c r="G843" t="s">
        <v>1697</v>
      </c>
      <c r="H843" t="s">
        <v>1698</v>
      </c>
      <c r="I843" s="117"/>
      <c r="J843" s="111">
        <v>400143068.39000005</v>
      </c>
      <c r="K843" s="62"/>
      <c r="L843" t="s">
        <v>88</v>
      </c>
    </row>
    <row r="844" spans="1:12" x14ac:dyDescent="0.25">
      <c r="A844">
        <v>2024</v>
      </c>
      <c r="B844" s="84">
        <v>45580</v>
      </c>
      <c r="C844" s="84">
        <v>45580</v>
      </c>
      <c r="D844" t="s">
        <v>1573</v>
      </c>
      <c r="E844" t="s">
        <v>1484</v>
      </c>
      <c r="F844" t="s">
        <v>1485</v>
      </c>
      <c r="G844" t="s">
        <v>1699</v>
      </c>
      <c r="H844" t="s">
        <v>1617</v>
      </c>
      <c r="I844" s="117">
        <v>112</v>
      </c>
      <c r="J844" s="111">
        <v>451540590.07000005</v>
      </c>
      <c r="K844" s="62">
        <v>37988315.697920002</v>
      </c>
    </row>
    <row r="845" spans="1:12" x14ac:dyDescent="0.25">
      <c r="A845">
        <v>2024</v>
      </c>
      <c r="B845" s="84">
        <v>45463</v>
      </c>
      <c r="C845" s="84">
        <v>45581</v>
      </c>
      <c r="D845" t="s">
        <v>1700</v>
      </c>
      <c r="E845" t="s">
        <v>1487</v>
      </c>
      <c r="F845" t="s">
        <v>1488</v>
      </c>
      <c r="G845" t="s">
        <v>1701</v>
      </c>
      <c r="H845" t="s">
        <v>1563</v>
      </c>
      <c r="I845" s="42"/>
      <c r="J845" s="111">
        <v>2224322408</v>
      </c>
      <c r="K845" s="62"/>
      <c r="L845" t="s">
        <v>88</v>
      </c>
    </row>
    <row r="846" spans="1:12" x14ac:dyDescent="0.25">
      <c r="A846">
        <v>2024</v>
      </c>
      <c r="B846" s="84">
        <v>45566</v>
      </c>
      <c r="C846" s="84">
        <v>45587</v>
      </c>
      <c r="D846" t="s">
        <v>1702</v>
      </c>
      <c r="E846" t="s">
        <v>1487</v>
      </c>
      <c r="F846" t="s">
        <v>1498</v>
      </c>
      <c r="G846" t="s">
        <v>1463</v>
      </c>
      <c r="H846" t="s">
        <v>1572</v>
      </c>
      <c r="I846" s="42">
        <v>1280</v>
      </c>
      <c r="J846" s="111">
        <v>4144819113.5800009</v>
      </c>
      <c r="K846" s="62">
        <v>312647373.18149763</v>
      </c>
    </row>
    <row r="847" spans="1:12" x14ac:dyDescent="0.25">
      <c r="A847">
        <v>2024</v>
      </c>
      <c r="B847" s="84">
        <v>45404</v>
      </c>
      <c r="C847" s="84">
        <v>45596</v>
      </c>
      <c r="D847" t="s">
        <v>1703</v>
      </c>
      <c r="E847" t="s">
        <v>1484</v>
      </c>
      <c r="F847" t="s">
        <v>1485</v>
      </c>
      <c r="G847" t="s">
        <v>1704</v>
      </c>
      <c r="H847" t="s">
        <v>1557</v>
      </c>
      <c r="I847" s="117">
        <v>304</v>
      </c>
      <c r="J847" s="111">
        <v>604736586.43999994</v>
      </c>
      <c r="K847" s="62">
        <v>66764480.908800006</v>
      </c>
    </row>
    <row r="848" spans="1:12" x14ac:dyDescent="0.25">
      <c r="A848">
        <v>2024</v>
      </c>
      <c r="B848" s="84">
        <v>45595</v>
      </c>
      <c r="C848" s="84">
        <v>45596</v>
      </c>
      <c r="D848" t="s">
        <v>1486</v>
      </c>
      <c r="E848" t="s">
        <v>1487</v>
      </c>
      <c r="F848" t="s">
        <v>1488</v>
      </c>
      <c r="G848" t="s">
        <v>1489</v>
      </c>
      <c r="H848" t="s">
        <v>1490</v>
      </c>
      <c r="I848" s="73" t="s">
        <v>1552</v>
      </c>
      <c r="J848" s="111">
        <v>1209711190.0339999</v>
      </c>
      <c r="K848" s="62">
        <v>134368165.63440001</v>
      </c>
    </row>
    <row r="849" spans="1:12" x14ac:dyDescent="0.25">
      <c r="A849">
        <v>2024</v>
      </c>
      <c r="B849" s="84">
        <v>45566</v>
      </c>
      <c r="C849" s="84">
        <v>45597</v>
      </c>
      <c r="D849" t="s">
        <v>1705</v>
      </c>
      <c r="E849" t="s">
        <v>1487</v>
      </c>
      <c r="F849" t="s">
        <v>1498</v>
      </c>
      <c r="G849" t="s">
        <v>1706</v>
      </c>
      <c r="H849" t="s">
        <v>1468</v>
      </c>
      <c r="I849">
        <v>280</v>
      </c>
      <c r="J849" s="111">
        <v>1232187012.9167998</v>
      </c>
      <c r="K849" s="62">
        <v>89281146.891196787</v>
      </c>
    </row>
    <row r="850" spans="1:12" x14ac:dyDescent="0.25">
      <c r="A850">
        <v>2024</v>
      </c>
      <c r="B850" s="84">
        <v>45569</v>
      </c>
      <c r="C850" s="84">
        <v>45614</v>
      </c>
      <c r="D850" t="s">
        <v>1707</v>
      </c>
      <c r="E850" t="s">
        <v>1484</v>
      </c>
      <c r="F850" t="s">
        <v>1485</v>
      </c>
      <c r="G850" t="s">
        <v>1708</v>
      </c>
      <c r="H850" t="s">
        <v>1709</v>
      </c>
      <c r="I850">
        <v>80</v>
      </c>
      <c r="J850" s="111">
        <v>310815700.10000002</v>
      </c>
      <c r="K850" s="62">
        <v>32890030.886399999</v>
      </c>
    </row>
    <row r="851" spans="1:12" ht="30" x14ac:dyDescent="0.25">
      <c r="A851">
        <v>2024</v>
      </c>
      <c r="B851" s="84">
        <v>45337</v>
      </c>
      <c r="C851" s="84">
        <v>45617</v>
      </c>
      <c r="D851" t="s">
        <v>1710</v>
      </c>
      <c r="E851" t="s">
        <v>1487</v>
      </c>
      <c r="F851" t="s">
        <v>1502</v>
      </c>
      <c r="G851" t="s">
        <v>1711</v>
      </c>
      <c r="H851" s="119" t="s">
        <v>1712</v>
      </c>
      <c r="I851" s="118">
        <v>328</v>
      </c>
      <c r="J851" s="111">
        <v>1039012057.6847999</v>
      </c>
      <c r="K851" s="62">
        <v>104485490.0467968</v>
      </c>
    </row>
    <row r="852" spans="1:12" x14ac:dyDescent="0.25">
      <c r="A852">
        <v>2024</v>
      </c>
      <c r="B852" s="84">
        <v>45530</v>
      </c>
      <c r="C852" s="84">
        <v>45622</v>
      </c>
      <c r="D852" s="120" t="s">
        <v>1713</v>
      </c>
      <c r="E852" t="s">
        <v>1487</v>
      </c>
      <c r="F852" t="s">
        <v>1502</v>
      </c>
      <c r="G852" t="s">
        <v>1714</v>
      </c>
      <c r="H852" t="s">
        <v>1715</v>
      </c>
      <c r="I852" s="121">
        <v>2224</v>
      </c>
      <c r="J852" s="111">
        <v>8092949855.2799997</v>
      </c>
      <c r="K852" s="62">
        <v>668105633.66399992</v>
      </c>
    </row>
    <row r="853" spans="1:12" x14ac:dyDescent="0.25">
      <c r="A853">
        <v>2024</v>
      </c>
      <c r="B853" s="84">
        <v>45307</v>
      </c>
      <c r="C853" s="84">
        <v>45622</v>
      </c>
      <c r="D853" t="s">
        <v>1716</v>
      </c>
      <c r="E853" t="s">
        <v>1487</v>
      </c>
      <c r="F853" t="s">
        <v>1488</v>
      </c>
      <c r="G853" t="s">
        <v>1414</v>
      </c>
      <c r="H853" t="s">
        <v>1490</v>
      </c>
      <c r="I853" s="117"/>
      <c r="J853" s="111">
        <v>639037638.39999998</v>
      </c>
      <c r="K853" s="62"/>
      <c r="L853" t="s">
        <v>88</v>
      </c>
    </row>
    <row r="854" spans="1:12" x14ac:dyDescent="0.25">
      <c r="A854">
        <v>2024</v>
      </c>
      <c r="B854" s="84">
        <v>45537</v>
      </c>
      <c r="C854" s="84">
        <v>45624</v>
      </c>
      <c r="D854" t="s">
        <v>1717</v>
      </c>
      <c r="E854" t="s">
        <v>1487</v>
      </c>
      <c r="F854" t="s">
        <v>1488</v>
      </c>
      <c r="G854" t="s">
        <v>1718</v>
      </c>
      <c r="H854" t="s">
        <v>1572</v>
      </c>
      <c r="I854" s="117">
        <v>648</v>
      </c>
      <c r="J854" s="111">
        <v>1617871818.24</v>
      </c>
      <c r="K854" s="62">
        <v>173083881.18519998</v>
      </c>
    </row>
    <row r="855" spans="1:12" ht="30" x14ac:dyDescent="0.25">
      <c r="A855">
        <v>2024</v>
      </c>
      <c r="B855" s="84">
        <v>45565</v>
      </c>
      <c r="C855" s="84">
        <v>45624</v>
      </c>
      <c r="D855" t="s">
        <v>1719</v>
      </c>
      <c r="E855" t="s">
        <v>1487</v>
      </c>
      <c r="F855" t="s">
        <v>1488</v>
      </c>
      <c r="G855" t="s">
        <v>1720</v>
      </c>
      <c r="H855" s="64" t="s">
        <v>1721</v>
      </c>
      <c r="I855" s="117">
        <v>40</v>
      </c>
      <c r="J855" s="111">
        <v>165748318.12200001</v>
      </c>
      <c r="K855" s="62">
        <v>12527587.908939999</v>
      </c>
    </row>
    <row r="856" spans="1:12" x14ac:dyDescent="0.25">
      <c r="A856">
        <v>2024</v>
      </c>
      <c r="B856" s="93">
        <v>45586</v>
      </c>
      <c r="C856" s="93">
        <v>45630</v>
      </c>
      <c r="D856" t="s">
        <v>1722</v>
      </c>
      <c r="E856" t="s">
        <v>1487</v>
      </c>
      <c r="F856" t="s">
        <v>1498</v>
      </c>
      <c r="G856" t="s">
        <v>1723</v>
      </c>
      <c r="H856" t="s">
        <v>771</v>
      </c>
      <c r="I856">
        <v>16</v>
      </c>
      <c r="J856" s="111">
        <v>38346862.854400001</v>
      </c>
      <c r="K856" s="62">
        <v>3749294.0371968001</v>
      </c>
    </row>
    <row r="857" spans="1:12" x14ac:dyDescent="0.25">
      <c r="A857">
        <v>2024</v>
      </c>
      <c r="B857" s="93">
        <v>45530</v>
      </c>
      <c r="C857" s="93">
        <v>45636</v>
      </c>
      <c r="D857" t="s">
        <v>1724</v>
      </c>
      <c r="E857" t="s">
        <v>1487</v>
      </c>
      <c r="F857" t="s">
        <v>1502</v>
      </c>
      <c r="G857" t="s">
        <v>1725</v>
      </c>
      <c r="H857" t="s">
        <v>1490</v>
      </c>
      <c r="I857">
        <v>120</v>
      </c>
      <c r="J857" s="111">
        <v>473964388.31119996</v>
      </c>
      <c r="K857" s="62">
        <v>38388888.980000004</v>
      </c>
    </row>
    <row r="858" spans="1:12" x14ac:dyDescent="0.25">
      <c r="A858">
        <v>2024</v>
      </c>
      <c r="B858" s="93">
        <v>45624</v>
      </c>
      <c r="C858" s="93">
        <v>45639</v>
      </c>
      <c r="D858" t="s">
        <v>1726</v>
      </c>
      <c r="E858" t="s">
        <v>1487</v>
      </c>
      <c r="F858" t="s">
        <v>259</v>
      </c>
      <c r="G858" t="s">
        <v>1250</v>
      </c>
      <c r="H858" t="s">
        <v>1539</v>
      </c>
      <c r="I858">
        <v>56</v>
      </c>
      <c r="J858" s="111">
        <v>262970848.80999997</v>
      </c>
      <c r="K858" s="62">
        <v>17791837.864640001</v>
      </c>
    </row>
  </sheetData>
  <autoFilter ref="A1:K542" xr:uid="{88A0FE79-A4B5-4838-BEA0-C55A2FE2B70F}">
    <sortState xmlns:xlrd2="http://schemas.microsoft.com/office/spreadsheetml/2017/richdata2" ref="A2:K430">
      <sortCondition ref="A1:A430"/>
    </sortState>
  </autoFilter>
  <conditionalFormatting sqref="D2:D366 D368:D412">
    <cfRule type="duplicateValues" dxfId="0" priority="36"/>
  </conditionalFormatting>
  <pageMargins left="0.7" right="0.7" top="0.75" bottom="0.75" header="0.3" footer="0.3"/>
  <pageSetup scale="15" fitToHeight="0" orientation="landscape" r:id="rId1"/>
  <rowBreaks count="3" manualBreakCount="3">
    <brk id="513" max="11" man="1"/>
    <brk id="578" max="11" man="1"/>
    <brk id="800" max="11" man="1"/>
  </rowBreaks>
  <ignoredErrors>
    <ignoredError sqref="J491:J505 K491:K50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8377-8218-41B1-958E-89E2E2292FCC}">
  <dimension ref="A1:L248"/>
  <sheetViews>
    <sheetView topLeftCell="A30" workbookViewId="0">
      <selection activeCell="D102" sqref="D102"/>
    </sheetView>
  </sheetViews>
  <sheetFormatPr baseColWidth="10" defaultColWidth="11.42578125" defaultRowHeight="15" x14ac:dyDescent="0.25"/>
  <cols>
    <col min="1" max="1" width="12" customWidth="1"/>
    <col min="2" max="2" width="15.7109375" customWidth="1"/>
    <col min="3" max="3" width="14.28515625" customWidth="1"/>
    <col min="4" max="4" width="46.7109375" customWidth="1"/>
    <col min="5" max="5" width="22.5703125" customWidth="1"/>
    <col min="6" max="6" width="23.28515625" customWidth="1"/>
    <col min="7" max="7" width="52.28515625" customWidth="1"/>
    <col min="8" max="8" width="38.28515625" customWidth="1"/>
    <col min="9" max="9" width="21.5703125" customWidth="1"/>
    <col min="10" max="10" width="22.7109375" customWidth="1"/>
    <col min="11" max="11" width="22.42578125" customWidth="1"/>
    <col min="12" max="12" width="16.28515625" customWidth="1"/>
  </cols>
  <sheetData>
    <row r="1" spans="1:12" x14ac:dyDescent="0.25">
      <c r="A1" t="s">
        <v>3</v>
      </c>
      <c r="B1" s="80" t="s">
        <v>1727</v>
      </c>
      <c r="C1" t="s">
        <v>47</v>
      </c>
      <c r="D1" t="s">
        <v>45</v>
      </c>
      <c r="E1" t="s">
        <v>13</v>
      </c>
      <c r="F1" t="s">
        <v>48</v>
      </c>
      <c r="G1" t="s">
        <v>1728</v>
      </c>
      <c r="H1" t="s">
        <v>1729</v>
      </c>
      <c r="I1" t="s">
        <v>14</v>
      </c>
      <c r="J1" s="81" t="s">
        <v>51</v>
      </c>
      <c r="K1" t="s">
        <v>1730</v>
      </c>
      <c r="L1" t="s">
        <v>1731</v>
      </c>
    </row>
    <row r="2" spans="1:12" x14ac:dyDescent="0.25">
      <c r="A2">
        <v>2023</v>
      </c>
      <c r="B2" s="93">
        <v>44925</v>
      </c>
      <c r="C2" s="84">
        <v>44930</v>
      </c>
      <c r="D2" t="s">
        <v>1209</v>
      </c>
      <c r="E2" t="s">
        <v>17</v>
      </c>
      <c r="F2" t="s">
        <v>920</v>
      </c>
      <c r="G2" t="s">
        <v>1210</v>
      </c>
      <c r="H2" t="s">
        <v>198</v>
      </c>
      <c r="I2">
        <v>224</v>
      </c>
      <c r="J2" s="85">
        <v>537936528.13999999</v>
      </c>
      <c r="K2" s="78">
        <v>56508293.630000003</v>
      </c>
    </row>
    <row r="3" spans="1:12" x14ac:dyDescent="0.25">
      <c r="A3">
        <v>2023</v>
      </c>
      <c r="B3" s="93">
        <v>44911</v>
      </c>
      <c r="C3" s="84">
        <v>44936</v>
      </c>
      <c r="D3" t="s">
        <v>1211</v>
      </c>
      <c r="E3" t="s">
        <v>17</v>
      </c>
      <c r="F3" t="s">
        <v>963</v>
      </c>
      <c r="G3" t="s">
        <v>666</v>
      </c>
      <c r="H3" t="s">
        <v>883</v>
      </c>
      <c r="I3">
        <v>18</v>
      </c>
      <c r="J3" s="85">
        <v>43009635.380000003</v>
      </c>
      <c r="K3" s="78">
        <v>4428723.3099999996</v>
      </c>
    </row>
    <row r="4" spans="1:12" x14ac:dyDescent="0.25">
      <c r="A4">
        <v>2023</v>
      </c>
      <c r="B4" s="93">
        <v>44867</v>
      </c>
      <c r="C4" s="84">
        <v>44943</v>
      </c>
      <c r="D4" t="s">
        <v>811</v>
      </c>
      <c r="E4" t="s">
        <v>17</v>
      </c>
      <c r="F4" t="s">
        <v>920</v>
      </c>
      <c r="G4" t="s">
        <v>43</v>
      </c>
      <c r="H4" t="s">
        <v>198</v>
      </c>
      <c r="J4" s="85"/>
      <c r="K4" s="78"/>
      <c r="L4" t="s">
        <v>1109</v>
      </c>
    </row>
    <row r="5" spans="1:12" x14ac:dyDescent="0.25">
      <c r="A5">
        <v>2023</v>
      </c>
      <c r="B5" s="93">
        <v>44776</v>
      </c>
      <c r="C5" s="84">
        <v>44944</v>
      </c>
      <c r="D5" t="s">
        <v>1212</v>
      </c>
      <c r="E5" t="s">
        <v>17</v>
      </c>
      <c r="F5" t="s">
        <v>920</v>
      </c>
      <c r="G5" t="s">
        <v>1213</v>
      </c>
      <c r="H5" t="s">
        <v>752</v>
      </c>
      <c r="I5">
        <v>1696</v>
      </c>
      <c r="J5" s="85">
        <v>6139776794.0600004</v>
      </c>
      <c r="K5" s="78">
        <v>431995170.62</v>
      </c>
    </row>
    <row r="6" spans="1:12" x14ac:dyDescent="0.25">
      <c r="A6">
        <v>2023</v>
      </c>
      <c r="B6" s="93">
        <v>44943</v>
      </c>
      <c r="C6" s="84">
        <v>44946</v>
      </c>
      <c r="D6" t="s">
        <v>1214</v>
      </c>
      <c r="E6" t="s">
        <v>17</v>
      </c>
      <c r="F6" t="s">
        <v>920</v>
      </c>
      <c r="G6" t="s">
        <v>1176</v>
      </c>
      <c r="H6" t="s">
        <v>953</v>
      </c>
      <c r="I6">
        <v>544</v>
      </c>
      <c r="J6" s="85">
        <v>1854659578.96</v>
      </c>
      <c r="K6" s="78">
        <v>183910814.94999999</v>
      </c>
    </row>
    <row r="7" spans="1:12" x14ac:dyDescent="0.25">
      <c r="A7">
        <v>2023</v>
      </c>
      <c r="B7" s="93">
        <v>44847</v>
      </c>
      <c r="C7" s="84">
        <v>44951</v>
      </c>
      <c r="D7" t="s">
        <v>1215</v>
      </c>
      <c r="E7" t="s">
        <v>17</v>
      </c>
      <c r="F7" t="s">
        <v>963</v>
      </c>
      <c r="G7" t="s">
        <v>1216</v>
      </c>
      <c r="H7" t="s">
        <v>976</v>
      </c>
      <c r="I7">
        <v>2232</v>
      </c>
      <c r="J7" s="85">
        <v>7192732109.3699999</v>
      </c>
      <c r="K7" s="78">
        <v>516675723.70999998</v>
      </c>
    </row>
    <row r="8" spans="1:12" x14ac:dyDescent="0.25">
      <c r="A8">
        <v>2023</v>
      </c>
      <c r="B8" s="93">
        <v>44952</v>
      </c>
      <c r="C8" s="84">
        <v>44958</v>
      </c>
      <c r="D8" t="s">
        <v>1158</v>
      </c>
      <c r="E8" t="s">
        <v>17</v>
      </c>
      <c r="F8" t="s">
        <v>963</v>
      </c>
      <c r="G8" t="s">
        <v>641</v>
      </c>
      <c r="H8" t="s">
        <v>883</v>
      </c>
      <c r="I8">
        <v>416</v>
      </c>
      <c r="J8" s="85">
        <v>1344251937.51</v>
      </c>
      <c r="K8" s="78">
        <v>102198276.8</v>
      </c>
    </row>
    <row r="9" spans="1:12" x14ac:dyDescent="0.25">
      <c r="A9">
        <v>2023</v>
      </c>
      <c r="B9" s="93">
        <v>44881</v>
      </c>
      <c r="C9" s="84">
        <v>44971</v>
      </c>
      <c r="D9" t="s">
        <v>1217</v>
      </c>
      <c r="E9" t="s">
        <v>17</v>
      </c>
      <c r="F9" t="s">
        <v>938</v>
      </c>
      <c r="G9" t="s">
        <v>776</v>
      </c>
      <c r="H9" t="s">
        <v>1159</v>
      </c>
      <c r="I9">
        <v>20</v>
      </c>
      <c r="J9" s="85">
        <v>72625111.790000007</v>
      </c>
      <c r="K9" s="78">
        <v>7838312.2999999998</v>
      </c>
    </row>
    <row r="10" spans="1:12" x14ac:dyDescent="0.25">
      <c r="A10">
        <v>2023</v>
      </c>
      <c r="B10" s="93">
        <v>44839</v>
      </c>
      <c r="C10" s="84">
        <v>44967</v>
      </c>
      <c r="D10" t="s">
        <v>1218</v>
      </c>
      <c r="E10" t="s">
        <v>17</v>
      </c>
      <c r="F10" t="s">
        <v>920</v>
      </c>
      <c r="G10" t="s">
        <v>691</v>
      </c>
      <c r="H10" t="s">
        <v>1030</v>
      </c>
      <c r="I10">
        <v>20</v>
      </c>
      <c r="J10" s="85">
        <v>62485876.549999997</v>
      </c>
      <c r="K10" s="78">
        <v>5774666.2999999998</v>
      </c>
    </row>
    <row r="11" spans="1:12" x14ac:dyDescent="0.25">
      <c r="A11">
        <v>2023</v>
      </c>
      <c r="B11" s="93">
        <v>44838</v>
      </c>
      <c r="C11" s="84">
        <v>44973</v>
      </c>
      <c r="D11" t="s">
        <v>1219</v>
      </c>
      <c r="E11" t="s">
        <v>17</v>
      </c>
      <c r="F11" t="s">
        <v>920</v>
      </c>
      <c r="G11" t="s">
        <v>1220</v>
      </c>
      <c r="H11" t="s">
        <v>1221</v>
      </c>
      <c r="I11" t="s">
        <v>1222</v>
      </c>
      <c r="J11" s="85">
        <v>423353269.00999999</v>
      </c>
      <c r="K11" s="78">
        <v>42560659.210000001</v>
      </c>
    </row>
    <row r="12" spans="1:12" x14ac:dyDescent="0.25">
      <c r="A12">
        <v>2023</v>
      </c>
      <c r="B12" s="93">
        <v>44946</v>
      </c>
      <c r="C12" s="84">
        <v>44974</v>
      </c>
      <c r="D12" t="s">
        <v>413</v>
      </c>
      <c r="E12" t="s">
        <v>17</v>
      </c>
      <c r="F12" t="s">
        <v>920</v>
      </c>
      <c r="G12" t="s">
        <v>414</v>
      </c>
      <c r="H12" t="s">
        <v>890</v>
      </c>
      <c r="I12">
        <v>196</v>
      </c>
      <c r="J12" s="85">
        <v>659941119.16999996</v>
      </c>
      <c r="K12" s="78">
        <v>68835476.939999998</v>
      </c>
    </row>
    <row r="13" spans="1:12" x14ac:dyDescent="0.25">
      <c r="A13">
        <v>2023</v>
      </c>
      <c r="B13" s="93">
        <v>44963</v>
      </c>
      <c r="C13" s="84">
        <v>44978</v>
      </c>
      <c r="D13" t="s">
        <v>651</v>
      </c>
      <c r="E13" t="s">
        <v>17</v>
      </c>
      <c r="F13" t="s">
        <v>938</v>
      </c>
      <c r="G13" t="s">
        <v>652</v>
      </c>
      <c r="H13" t="s">
        <v>883</v>
      </c>
      <c r="J13" s="85"/>
      <c r="K13" s="78"/>
      <c r="L13" t="s">
        <v>1109</v>
      </c>
    </row>
    <row r="14" spans="1:12" x14ac:dyDescent="0.25">
      <c r="A14">
        <v>2023</v>
      </c>
      <c r="B14" s="93">
        <v>44971</v>
      </c>
      <c r="C14" s="84">
        <v>44977</v>
      </c>
      <c r="D14" t="s">
        <v>1223</v>
      </c>
      <c r="E14" t="s">
        <v>17</v>
      </c>
      <c r="F14" t="s">
        <v>920</v>
      </c>
      <c r="G14" t="s">
        <v>1224</v>
      </c>
      <c r="H14" t="s">
        <v>965</v>
      </c>
      <c r="J14" s="85">
        <v>2758102949.2199998</v>
      </c>
      <c r="K14" s="78"/>
      <c r="L14" t="s">
        <v>1109</v>
      </c>
    </row>
    <row r="15" spans="1:12" x14ac:dyDescent="0.25">
      <c r="A15">
        <v>2023</v>
      </c>
      <c r="B15" s="93">
        <v>44971</v>
      </c>
      <c r="C15" s="84">
        <v>44979</v>
      </c>
      <c r="D15" t="s">
        <v>1225</v>
      </c>
      <c r="E15" t="s">
        <v>10</v>
      </c>
      <c r="F15" t="s">
        <v>10</v>
      </c>
      <c r="G15" t="s">
        <v>648</v>
      </c>
      <c r="H15" t="s">
        <v>198</v>
      </c>
      <c r="I15">
        <v>32</v>
      </c>
      <c r="J15" s="85">
        <v>86843661.849999994</v>
      </c>
      <c r="K15" s="78">
        <v>7111317.9299999997</v>
      </c>
    </row>
    <row r="16" spans="1:12" x14ac:dyDescent="0.25">
      <c r="A16">
        <v>2023</v>
      </c>
      <c r="B16" s="93">
        <v>44754</v>
      </c>
      <c r="C16" s="84">
        <v>44970</v>
      </c>
      <c r="D16" t="s">
        <v>1226</v>
      </c>
      <c r="E16" t="s">
        <v>19</v>
      </c>
      <c r="F16" t="s">
        <v>19</v>
      </c>
      <c r="G16" t="s">
        <v>709</v>
      </c>
      <c r="H16" t="s">
        <v>752</v>
      </c>
      <c r="I16">
        <v>72</v>
      </c>
      <c r="J16" s="85">
        <v>202625760.22</v>
      </c>
      <c r="K16" s="78">
        <v>20173580.82</v>
      </c>
    </row>
    <row r="17" spans="1:12" x14ac:dyDescent="0.25">
      <c r="A17">
        <v>2023</v>
      </c>
      <c r="B17" s="93">
        <v>44911</v>
      </c>
      <c r="C17" s="84">
        <v>44981</v>
      </c>
      <c r="D17" t="s">
        <v>832</v>
      </c>
      <c r="E17" t="s">
        <v>17</v>
      </c>
      <c r="F17" t="s">
        <v>938</v>
      </c>
      <c r="G17" t="s">
        <v>833</v>
      </c>
      <c r="H17" t="s">
        <v>249</v>
      </c>
      <c r="J17" s="85">
        <v>876302660.61000001</v>
      </c>
      <c r="K17" s="78"/>
      <c r="L17" t="s">
        <v>1109</v>
      </c>
    </row>
    <row r="18" spans="1:12" x14ac:dyDescent="0.25">
      <c r="A18">
        <v>2023</v>
      </c>
      <c r="B18" s="93">
        <v>44985</v>
      </c>
      <c r="C18" s="84">
        <v>44988</v>
      </c>
      <c r="D18" t="s">
        <v>1227</v>
      </c>
      <c r="E18" t="s">
        <v>17</v>
      </c>
      <c r="F18" t="s">
        <v>920</v>
      </c>
      <c r="G18" t="s">
        <v>1191</v>
      </c>
      <c r="H18" t="s">
        <v>976</v>
      </c>
      <c r="I18">
        <v>384</v>
      </c>
      <c r="J18" s="85">
        <v>1343635433.8299999</v>
      </c>
      <c r="K18" s="78">
        <v>96825641.549999997</v>
      </c>
    </row>
    <row r="19" spans="1:12" x14ac:dyDescent="0.25">
      <c r="A19">
        <v>2023</v>
      </c>
      <c r="B19" s="93">
        <v>44903</v>
      </c>
      <c r="C19" s="84">
        <v>44995</v>
      </c>
      <c r="D19" t="s">
        <v>1228</v>
      </c>
      <c r="E19" t="s">
        <v>17</v>
      </c>
      <c r="F19" t="s">
        <v>920</v>
      </c>
      <c r="G19" t="s">
        <v>1229</v>
      </c>
      <c r="H19" t="s">
        <v>976</v>
      </c>
      <c r="I19">
        <v>976</v>
      </c>
      <c r="J19" s="85">
        <v>1910795875.6400001</v>
      </c>
      <c r="K19" s="78">
        <v>209219687.78</v>
      </c>
    </row>
    <row r="20" spans="1:12" x14ac:dyDescent="0.25">
      <c r="A20">
        <v>2023</v>
      </c>
      <c r="B20" s="93">
        <v>44774</v>
      </c>
      <c r="C20" s="84">
        <v>45001</v>
      </c>
      <c r="D20" t="s">
        <v>1230</v>
      </c>
      <c r="E20" t="s">
        <v>18</v>
      </c>
      <c r="F20" t="s">
        <v>947</v>
      </c>
      <c r="G20" t="s">
        <v>1231</v>
      </c>
      <c r="H20" t="s">
        <v>249</v>
      </c>
      <c r="I20">
        <v>64</v>
      </c>
      <c r="J20" s="85">
        <v>118605105.29000001</v>
      </c>
      <c r="K20" s="78">
        <v>12885018.619999999</v>
      </c>
    </row>
    <row r="21" spans="1:12" x14ac:dyDescent="0.25">
      <c r="A21">
        <v>2023</v>
      </c>
      <c r="B21" s="93">
        <v>44981</v>
      </c>
      <c r="C21" s="84">
        <v>45001</v>
      </c>
      <c r="D21" t="s">
        <v>1232</v>
      </c>
      <c r="E21" t="s">
        <v>21</v>
      </c>
      <c r="F21" t="s">
        <v>21</v>
      </c>
      <c r="G21" t="s">
        <v>1233</v>
      </c>
      <c r="H21" t="s">
        <v>883</v>
      </c>
      <c r="I21">
        <v>128</v>
      </c>
      <c r="J21" s="85">
        <v>408312048.11000001</v>
      </c>
      <c r="K21" s="78">
        <v>27442696.649999999</v>
      </c>
    </row>
    <row r="22" spans="1:12" x14ac:dyDescent="0.25">
      <c r="A22">
        <v>2023</v>
      </c>
      <c r="B22" s="93">
        <v>44995</v>
      </c>
      <c r="C22" s="84">
        <v>45002</v>
      </c>
      <c r="D22" t="s">
        <v>1063</v>
      </c>
      <c r="E22" t="s">
        <v>11</v>
      </c>
      <c r="F22" t="s">
        <v>1064</v>
      </c>
      <c r="G22" t="s">
        <v>1065</v>
      </c>
      <c r="H22" t="s">
        <v>198</v>
      </c>
      <c r="I22">
        <v>90</v>
      </c>
      <c r="J22" s="85">
        <v>308036282.58999997</v>
      </c>
      <c r="K22" s="78">
        <v>37266224.689999998</v>
      </c>
    </row>
    <row r="23" spans="1:12" x14ac:dyDescent="0.25">
      <c r="A23">
        <v>2023</v>
      </c>
      <c r="B23" s="93">
        <v>44988</v>
      </c>
      <c r="C23" s="84">
        <v>45008</v>
      </c>
      <c r="D23" t="s">
        <v>1234</v>
      </c>
      <c r="E23" t="s">
        <v>17</v>
      </c>
      <c r="F23" t="s">
        <v>920</v>
      </c>
      <c r="G23" t="s">
        <v>699</v>
      </c>
      <c r="H23" t="s">
        <v>180</v>
      </c>
      <c r="I23">
        <v>224</v>
      </c>
      <c r="J23" s="85">
        <v>847970008.86000001</v>
      </c>
      <c r="K23" s="78">
        <v>55522579.280000001</v>
      </c>
    </row>
    <row r="24" spans="1:12" x14ac:dyDescent="0.25">
      <c r="A24">
        <v>2023</v>
      </c>
      <c r="B24" s="93">
        <v>44995</v>
      </c>
      <c r="C24" s="84">
        <v>45009</v>
      </c>
      <c r="D24" t="s">
        <v>1235</v>
      </c>
      <c r="E24" t="s">
        <v>17</v>
      </c>
      <c r="F24" t="s">
        <v>938</v>
      </c>
      <c r="G24" t="s">
        <v>1236</v>
      </c>
      <c r="H24" t="s">
        <v>883</v>
      </c>
      <c r="I24">
        <v>144</v>
      </c>
      <c r="J24" s="85">
        <v>539160146.37</v>
      </c>
      <c r="K24" s="78">
        <v>63211712.350000001</v>
      </c>
    </row>
    <row r="25" spans="1:12" x14ac:dyDescent="0.25">
      <c r="A25">
        <v>2023</v>
      </c>
      <c r="B25" s="93">
        <v>44749</v>
      </c>
      <c r="C25" s="84">
        <v>45009</v>
      </c>
      <c r="D25" t="s">
        <v>1237</v>
      </c>
      <c r="E25" t="s">
        <v>17</v>
      </c>
      <c r="F25" t="s">
        <v>938</v>
      </c>
      <c r="G25" t="s">
        <v>1238</v>
      </c>
      <c r="H25" t="s">
        <v>1221</v>
      </c>
      <c r="I25">
        <v>80</v>
      </c>
      <c r="J25" s="85">
        <v>48151193.75</v>
      </c>
      <c r="K25" s="78">
        <v>4774852.16</v>
      </c>
    </row>
    <row r="26" spans="1:12" x14ac:dyDescent="0.25">
      <c r="A26">
        <v>2023</v>
      </c>
      <c r="B26" s="93">
        <v>44867</v>
      </c>
      <c r="C26" s="84">
        <v>45012</v>
      </c>
      <c r="D26" t="s">
        <v>1239</v>
      </c>
      <c r="E26" t="s">
        <v>21</v>
      </c>
      <c r="F26" t="s">
        <v>21</v>
      </c>
      <c r="G26" t="s">
        <v>1240</v>
      </c>
      <c r="H26" t="s">
        <v>1221</v>
      </c>
      <c r="I26">
        <v>28</v>
      </c>
      <c r="J26" s="85">
        <v>11087342.439999999</v>
      </c>
      <c r="K26" s="78">
        <v>102320031.20999999</v>
      </c>
    </row>
    <row r="27" spans="1:12" x14ac:dyDescent="0.25">
      <c r="A27">
        <v>2023</v>
      </c>
      <c r="B27" s="93">
        <v>44995</v>
      </c>
      <c r="C27" s="84">
        <v>45014</v>
      </c>
      <c r="D27" t="s">
        <v>1241</v>
      </c>
      <c r="E27" t="s">
        <v>30</v>
      </c>
      <c r="F27" t="s">
        <v>30</v>
      </c>
      <c r="G27" t="s">
        <v>1242</v>
      </c>
      <c r="H27" t="s">
        <v>1135</v>
      </c>
      <c r="I27">
        <v>288</v>
      </c>
      <c r="J27" s="85">
        <v>831260521.85000002</v>
      </c>
      <c r="K27" s="78">
        <v>88100334.010000005</v>
      </c>
    </row>
    <row r="28" spans="1:12" x14ac:dyDescent="0.25">
      <c r="A28">
        <v>2023</v>
      </c>
      <c r="B28" s="93">
        <v>44978</v>
      </c>
      <c r="C28" s="84">
        <v>45027</v>
      </c>
      <c r="D28" t="s">
        <v>1243</v>
      </c>
      <c r="E28" t="s">
        <v>1244</v>
      </c>
      <c r="F28" t="s">
        <v>1245</v>
      </c>
      <c r="G28" t="s">
        <v>1246</v>
      </c>
      <c r="H28" t="s">
        <v>180</v>
      </c>
      <c r="J28" s="85">
        <v>556002038.72000003</v>
      </c>
      <c r="K28" s="78"/>
      <c r="L28" t="s">
        <v>1109</v>
      </c>
    </row>
    <row r="29" spans="1:12" x14ac:dyDescent="0.25">
      <c r="A29">
        <v>2023</v>
      </c>
      <c r="B29" s="93">
        <v>44986</v>
      </c>
      <c r="C29" s="84">
        <v>45027</v>
      </c>
      <c r="D29" t="s">
        <v>1247</v>
      </c>
      <c r="E29" t="s">
        <v>17</v>
      </c>
      <c r="F29" t="s">
        <v>963</v>
      </c>
      <c r="G29" t="s">
        <v>1248</v>
      </c>
      <c r="H29" t="s">
        <v>180</v>
      </c>
      <c r="I29">
        <v>80</v>
      </c>
      <c r="J29" s="85">
        <v>248499702.94999999</v>
      </c>
      <c r="K29" s="78">
        <v>25266796.339199997</v>
      </c>
    </row>
    <row r="30" spans="1:12" x14ac:dyDescent="0.25">
      <c r="A30">
        <v>2023</v>
      </c>
      <c r="B30" s="93">
        <v>44952</v>
      </c>
      <c r="C30" s="84">
        <v>45028</v>
      </c>
      <c r="D30" t="s">
        <v>1249</v>
      </c>
      <c r="E30" t="s">
        <v>17</v>
      </c>
      <c r="F30" t="s">
        <v>259</v>
      </c>
      <c r="G30" t="s">
        <v>1250</v>
      </c>
      <c r="H30" t="s">
        <v>976</v>
      </c>
      <c r="I30">
        <v>56</v>
      </c>
      <c r="J30" s="85">
        <v>197755789.77000001</v>
      </c>
      <c r="K30" s="78">
        <v>14315939.789999999</v>
      </c>
    </row>
    <row r="31" spans="1:12" x14ac:dyDescent="0.25">
      <c r="A31">
        <v>2023</v>
      </c>
      <c r="B31" s="93">
        <v>44964</v>
      </c>
      <c r="C31" s="84">
        <v>45029</v>
      </c>
      <c r="D31" t="s">
        <v>1251</v>
      </c>
      <c r="E31" t="s">
        <v>19</v>
      </c>
      <c r="F31" t="s">
        <v>19</v>
      </c>
      <c r="G31" t="s">
        <v>1252</v>
      </c>
      <c r="H31" t="s">
        <v>883</v>
      </c>
      <c r="I31">
        <v>160</v>
      </c>
      <c r="J31" s="85">
        <v>729770541.07000005</v>
      </c>
      <c r="K31" s="78">
        <v>49838026.295200005</v>
      </c>
    </row>
    <row r="32" spans="1:12" x14ac:dyDescent="0.25">
      <c r="A32">
        <v>2023</v>
      </c>
      <c r="B32" s="93">
        <v>45036</v>
      </c>
      <c r="C32" s="84">
        <v>45036</v>
      </c>
      <c r="D32" t="s">
        <v>1133</v>
      </c>
      <c r="E32" t="s">
        <v>17</v>
      </c>
      <c r="F32" t="s">
        <v>963</v>
      </c>
      <c r="G32" t="s">
        <v>1253</v>
      </c>
      <c r="H32" t="s">
        <v>630</v>
      </c>
      <c r="J32" s="85">
        <v>143985427.84999999</v>
      </c>
      <c r="K32" s="78">
        <v>12109749.606719999</v>
      </c>
      <c r="L32" t="s">
        <v>1109</v>
      </c>
    </row>
    <row r="33" spans="1:12" x14ac:dyDescent="0.25">
      <c r="A33">
        <v>2023</v>
      </c>
      <c r="B33" s="93">
        <v>45035</v>
      </c>
      <c r="C33" s="84">
        <v>45042</v>
      </c>
      <c r="D33" t="s">
        <v>1254</v>
      </c>
      <c r="E33" t="s">
        <v>23</v>
      </c>
      <c r="F33" t="s">
        <v>23</v>
      </c>
      <c r="G33" t="s">
        <v>1255</v>
      </c>
      <c r="H33" t="s">
        <v>748</v>
      </c>
      <c r="I33">
        <v>456</v>
      </c>
      <c r="J33" s="85">
        <v>1520361139.0599999</v>
      </c>
      <c r="K33" s="78">
        <v>156402680.15879998</v>
      </c>
    </row>
    <row r="34" spans="1:12" x14ac:dyDescent="0.25">
      <c r="A34">
        <v>2023</v>
      </c>
      <c r="B34" s="93">
        <v>45048</v>
      </c>
      <c r="C34" s="84">
        <v>45048</v>
      </c>
      <c r="D34" t="s">
        <v>1256</v>
      </c>
      <c r="E34" t="s">
        <v>18</v>
      </c>
      <c r="F34" t="s">
        <v>1257</v>
      </c>
      <c r="G34" t="s">
        <v>1258</v>
      </c>
      <c r="H34" t="s">
        <v>748</v>
      </c>
      <c r="I34">
        <v>56</v>
      </c>
      <c r="J34" s="85">
        <v>126460289.51000001</v>
      </c>
      <c r="K34" s="78">
        <v>13867450.343039999</v>
      </c>
    </row>
    <row r="35" spans="1:12" x14ac:dyDescent="0.25">
      <c r="A35">
        <v>2023</v>
      </c>
      <c r="B35" s="93">
        <v>45050</v>
      </c>
      <c r="C35" s="84">
        <v>45051</v>
      </c>
      <c r="D35" t="s">
        <v>1175</v>
      </c>
      <c r="E35" t="s">
        <v>17</v>
      </c>
      <c r="F35" t="s">
        <v>920</v>
      </c>
      <c r="G35" t="s">
        <v>1224</v>
      </c>
      <c r="H35" t="s">
        <v>771</v>
      </c>
      <c r="I35" t="s">
        <v>1259</v>
      </c>
      <c r="J35" s="85">
        <v>4615588363.1800003</v>
      </c>
      <c r="K35" s="78">
        <v>496717702.34576005</v>
      </c>
    </row>
    <row r="36" spans="1:12" x14ac:dyDescent="0.25">
      <c r="A36">
        <v>2023</v>
      </c>
      <c r="B36" s="93">
        <v>45054</v>
      </c>
      <c r="C36" s="84">
        <v>45055</v>
      </c>
      <c r="D36" t="s">
        <v>1260</v>
      </c>
      <c r="E36" t="s">
        <v>17</v>
      </c>
      <c r="F36" t="s">
        <v>920</v>
      </c>
      <c r="G36" t="s">
        <v>502</v>
      </c>
      <c r="H36" t="s">
        <v>883</v>
      </c>
      <c r="I36">
        <v>20</v>
      </c>
      <c r="J36" s="86" t="s">
        <v>1261</v>
      </c>
      <c r="K36" s="78">
        <v>7566259.2475007996</v>
      </c>
    </row>
    <row r="37" spans="1:12" x14ac:dyDescent="0.25">
      <c r="A37">
        <v>2023</v>
      </c>
      <c r="B37" s="93">
        <v>45015</v>
      </c>
      <c r="C37" s="84">
        <v>45056</v>
      </c>
      <c r="D37" t="s">
        <v>1262</v>
      </c>
      <c r="E37" t="s">
        <v>19</v>
      </c>
      <c r="F37" t="s">
        <v>19</v>
      </c>
      <c r="G37" t="s">
        <v>626</v>
      </c>
      <c r="H37" t="s">
        <v>77</v>
      </c>
      <c r="I37">
        <v>88</v>
      </c>
      <c r="J37" s="85">
        <v>369029770.19999999</v>
      </c>
      <c r="K37" s="78">
        <v>25650159.776000001</v>
      </c>
    </row>
    <row r="38" spans="1:12" x14ac:dyDescent="0.25">
      <c r="A38">
        <v>2023</v>
      </c>
      <c r="B38" s="93">
        <v>45057</v>
      </c>
      <c r="C38" s="84">
        <v>45061</v>
      </c>
      <c r="D38" t="s">
        <v>653</v>
      </c>
      <c r="E38" t="s">
        <v>23</v>
      </c>
      <c r="F38" t="s">
        <v>23</v>
      </c>
      <c r="G38" t="s">
        <v>654</v>
      </c>
      <c r="H38" t="s">
        <v>771</v>
      </c>
      <c r="I38" t="s">
        <v>1263</v>
      </c>
      <c r="J38" s="85">
        <v>860020293.41999996</v>
      </c>
      <c r="K38" s="78">
        <v>95663203.209199965</v>
      </c>
    </row>
    <row r="39" spans="1:12" x14ac:dyDescent="0.25">
      <c r="A39">
        <v>2023</v>
      </c>
      <c r="B39" s="93">
        <v>45049</v>
      </c>
      <c r="C39" s="84">
        <v>45062</v>
      </c>
      <c r="D39" t="s">
        <v>290</v>
      </c>
      <c r="E39" t="s">
        <v>17</v>
      </c>
      <c r="F39" t="s">
        <v>1264</v>
      </c>
      <c r="G39" t="s">
        <v>1224</v>
      </c>
      <c r="H39" t="s">
        <v>771</v>
      </c>
      <c r="I39" t="s">
        <v>1265</v>
      </c>
      <c r="J39" s="85">
        <v>103271985.40000001</v>
      </c>
      <c r="K39" s="78">
        <v>10383766.8992</v>
      </c>
    </row>
    <row r="40" spans="1:12" x14ac:dyDescent="0.25">
      <c r="A40">
        <v>2023</v>
      </c>
      <c r="B40" s="93">
        <v>45072</v>
      </c>
      <c r="C40" s="84">
        <v>45072</v>
      </c>
      <c r="D40" t="s">
        <v>832</v>
      </c>
      <c r="E40" t="s">
        <v>17</v>
      </c>
      <c r="F40" t="s">
        <v>938</v>
      </c>
      <c r="G40" t="s">
        <v>833</v>
      </c>
      <c r="H40" t="s">
        <v>249</v>
      </c>
      <c r="J40" s="85">
        <v>876302398.08000004</v>
      </c>
      <c r="K40" s="78">
        <v>95445876.657600001</v>
      </c>
      <c r="L40" t="s">
        <v>1109</v>
      </c>
    </row>
    <row r="41" spans="1:12" x14ac:dyDescent="0.25">
      <c r="A41">
        <v>2023</v>
      </c>
      <c r="B41" s="93">
        <v>45076</v>
      </c>
      <c r="C41" s="93" t="s">
        <v>1359</v>
      </c>
      <c r="D41" t="s">
        <v>1732</v>
      </c>
      <c r="E41" t="s">
        <v>21</v>
      </c>
      <c r="F41" t="s">
        <v>21</v>
      </c>
      <c r="G41" t="s">
        <v>426</v>
      </c>
      <c r="H41" t="s">
        <v>1733</v>
      </c>
      <c r="I41">
        <v>72</v>
      </c>
      <c r="J41" s="85">
        <v>298857067.63</v>
      </c>
      <c r="K41" s="78">
        <v>21267485.620000001</v>
      </c>
    </row>
    <row r="42" spans="1:12" x14ac:dyDescent="0.25">
      <c r="A42">
        <v>2023</v>
      </c>
      <c r="B42" s="93">
        <v>45069</v>
      </c>
      <c r="C42" s="84">
        <v>45079</v>
      </c>
      <c r="D42" t="s">
        <v>1267</v>
      </c>
      <c r="E42" t="s">
        <v>19</v>
      </c>
      <c r="F42" t="s">
        <v>19</v>
      </c>
      <c r="G42" t="s">
        <v>1268</v>
      </c>
      <c r="H42" t="s">
        <v>1398</v>
      </c>
      <c r="I42">
        <v>40</v>
      </c>
      <c r="J42" s="85">
        <v>117447700.17</v>
      </c>
      <c r="K42" s="78">
        <v>18136081.329999998</v>
      </c>
    </row>
    <row r="43" spans="1:12" x14ac:dyDescent="0.25">
      <c r="A43">
        <v>2023</v>
      </c>
      <c r="B43" s="93">
        <v>45049</v>
      </c>
      <c r="C43" s="84">
        <v>45086</v>
      </c>
      <c r="D43" t="s">
        <v>1270</v>
      </c>
      <c r="E43" t="s">
        <v>1271</v>
      </c>
      <c r="F43" t="s">
        <v>1272</v>
      </c>
      <c r="G43" t="s">
        <v>286</v>
      </c>
      <c r="H43" t="s">
        <v>1375</v>
      </c>
      <c r="J43" s="85">
        <v>657619117.42999995</v>
      </c>
      <c r="K43" s="78"/>
      <c r="L43" t="s">
        <v>1109</v>
      </c>
    </row>
    <row r="44" spans="1:12" x14ac:dyDescent="0.25">
      <c r="A44">
        <v>2023</v>
      </c>
      <c r="B44" s="93">
        <v>44959</v>
      </c>
      <c r="C44" s="84">
        <v>45091</v>
      </c>
      <c r="D44" t="s">
        <v>1274</v>
      </c>
      <c r="E44" t="s">
        <v>18</v>
      </c>
      <c r="F44" t="s">
        <v>446</v>
      </c>
      <c r="G44" t="s">
        <v>1275</v>
      </c>
      <c r="H44" t="s">
        <v>249</v>
      </c>
      <c r="I44">
        <v>172</v>
      </c>
      <c r="J44" s="85">
        <v>441915669.63999999</v>
      </c>
      <c r="K44" s="78">
        <v>48515642.732780799</v>
      </c>
    </row>
    <row r="45" spans="1:12" x14ac:dyDescent="0.25">
      <c r="A45">
        <v>2023</v>
      </c>
      <c r="B45" s="93">
        <v>45076</v>
      </c>
      <c r="C45" s="84">
        <v>45092</v>
      </c>
      <c r="D45" t="s">
        <v>1276</v>
      </c>
      <c r="E45" t="s">
        <v>10</v>
      </c>
      <c r="F45" t="s">
        <v>17</v>
      </c>
      <c r="G45" t="s">
        <v>1277</v>
      </c>
      <c r="H45" t="s">
        <v>373</v>
      </c>
      <c r="I45">
        <v>96</v>
      </c>
      <c r="J45" s="85">
        <v>212017222.56</v>
      </c>
      <c r="K45" s="78">
        <v>22544735.329999998</v>
      </c>
    </row>
    <row r="46" spans="1:12" x14ac:dyDescent="0.25">
      <c r="A46">
        <v>2023</v>
      </c>
      <c r="B46" s="93" t="s">
        <v>1360</v>
      </c>
      <c r="C46" s="84">
        <v>45093</v>
      </c>
      <c r="D46" t="s">
        <v>1734</v>
      </c>
      <c r="E46" t="s">
        <v>17</v>
      </c>
      <c r="F46" t="s">
        <v>963</v>
      </c>
      <c r="G46" t="s">
        <v>1279</v>
      </c>
      <c r="H46" t="s">
        <v>373</v>
      </c>
      <c r="I46">
        <v>576</v>
      </c>
      <c r="J46" s="85">
        <v>2083300477.8299999</v>
      </c>
      <c r="K46" s="78">
        <v>156441190.81999999</v>
      </c>
    </row>
    <row r="47" spans="1:12" x14ac:dyDescent="0.25">
      <c r="A47">
        <v>2023</v>
      </c>
      <c r="B47" s="93">
        <v>45057</v>
      </c>
      <c r="C47" s="84">
        <v>45104</v>
      </c>
      <c r="D47" t="s">
        <v>1280</v>
      </c>
      <c r="E47" t="s">
        <v>21</v>
      </c>
      <c r="F47" t="s">
        <v>21</v>
      </c>
      <c r="G47" t="s">
        <v>789</v>
      </c>
      <c r="H47" t="s">
        <v>1735</v>
      </c>
      <c r="I47" t="s">
        <v>1282</v>
      </c>
      <c r="J47" s="85">
        <v>3728882244.5999999</v>
      </c>
      <c r="K47" s="78">
        <v>375629770.19567996</v>
      </c>
    </row>
    <row r="48" spans="1:12" x14ac:dyDescent="0.25">
      <c r="A48">
        <v>2023</v>
      </c>
      <c r="B48" s="93">
        <v>45063</v>
      </c>
      <c r="C48" s="84">
        <v>45105</v>
      </c>
      <c r="D48" t="s">
        <v>1283</v>
      </c>
      <c r="E48" t="s">
        <v>17</v>
      </c>
      <c r="F48" t="s">
        <v>259</v>
      </c>
      <c r="G48" t="s">
        <v>1284</v>
      </c>
      <c r="H48" t="s">
        <v>249</v>
      </c>
      <c r="J48" s="85"/>
      <c r="K48" s="78"/>
      <c r="L48" t="s">
        <v>1109</v>
      </c>
    </row>
    <row r="49" spans="1:12" x14ac:dyDescent="0.25">
      <c r="A49">
        <v>2023</v>
      </c>
      <c r="B49" s="93">
        <v>45079</v>
      </c>
      <c r="C49" s="84">
        <v>45105</v>
      </c>
      <c r="D49" t="s">
        <v>1285</v>
      </c>
      <c r="E49" t="s">
        <v>17</v>
      </c>
      <c r="F49" t="s">
        <v>259</v>
      </c>
      <c r="G49" t="s">
        <v>1284</v>
      </c>
      <c r="H49" t="s">
        <v>249</v>
      </c>
      <c r="J49" s="85"/>
      <c r="K49" s="78"/>
      <c r="L49" t="s">
        <v>1109</v>
      </c>
    </row>
    <row r="50" spans="1:12" x14ac:dyDescent="0.25">
      <c r="A50">
        <v>2023</v>
      </c>
      <c r="B50" s="93">
        <v>45082</v>
      </c>
      <c r="C50" s="84">
        <v>45106</v>
      </c>
      <c r="D50" t="s">
        <v>1286</v>
      </c>
      <c r="E50" t="s">
        <v>17</v>
      </c>
      <c r="F50" t="s">
        <v>920</v>
      </c>
      <c r="G50" t="s">
        <v>1287</v>
      </c>
      <c r="H50" t="s">
        <v>1398</v>
      </c>
      <c r="I50" t="s">
        <v>1288</v>
      </c>
      <c r="J50" s="85">
        <v>217273028.25</v>
      </c>
      <c r="K50" s="78">
        <v>22061478.273360003</v>
      </c>
    </row>
    <row r="51" spans="1:12" x14ac:dyDescent="0.25">
      <c r="A51">
        <v>2023</v>
      </c>
      <c r="B51" s="93">
        <v>45049</v>
      </c>
      <c r="C51" s="84">
        <v>45107</v>
      </c>
      <c r="D51" t="s">
        <v>1289</v>
      </c>
      <c r="E51" t="s">
        <v>17</v>
      </c>
      <c r="F51" t="s">
        <v>259</v>
      </c>
      <c r="G51" t="s">
        <v>40</v>
      </c>
      <c r="H51" t="s">
        <v>752</v>
      </c>
      <c r="I51">
        <v>6384</v>
      </c>
      <c r="J51" s="85">
        <v>18207248060.740002</v>
      </c>
      <c r="K51" s="78">
        <v>45888523.253759995</v>
      </c>
    </row>
    <row r="52" spans="1:12" x14ac:dyDescent="0.25">
      <c r="A52" s="73">
        <v>2023</v>
      </c>
      <c r="B52" s="93">
        <v>45103</v>
      </c>
      <c r="C52" s="84">
        <v>45107</v>
      </c>
      <c r="D52" s="5" t="s">
        <v>1361</v>
      </c>
      <c r="E52" s="5" t="s">
        <v>17</v>
      </c>
      <c r="F52" s="5" t="s">
        <v>920</v>
      </c>
      <c r="G52" s="5" t="s">
        <v>1224</v>
      </c>
      <c r="H52" s="5" t="s">
        <v>1736</v>
      </c>
      <c r="I52" s="73">
        <v>1144</v>
      </c>
      <c r="J52" s="86">
        <v>2758102949.2199998</v>
      </c>
      <c r="K52" s="88">
        <v>293835820.91935992</v>
      </c>
    </row>
    <row r="53" spans="1:12" x14ac:dyDescent="0.25">
      <c r="A53" s="73">
        <v>2023</v>
      </c>
      <c r="B53" s="93">
        <v>45114</v>
      </c>
      <c r="C53" s="84">
        <v>45117</v>
      </c>
      <c r="D53" s="5" t="s">
        <v>1172</v>
      </c>
      <c r="E53" s="5" t="s">
        <v>1057</v>
      </c>
      <c r="F53" s="5" t="s">
        <v>1057</v>
      </c>
      <c r="G53" t="s">
        <v>607</v>
      </c>
      <c r="H53" t="s">
        <v>1375</v>
      </c>
      <c r="I53" s="73"/>
      <c r="J53" s="86">
        <v>1963607956.0699999</v>
      </c>
      <c r="K53" s="89"/>
      <c r="L53" t="s">
        <v>1109</v>
      </c>
    </row>
    <row r="54" spans="1:12" x14ac:dyDescent="0.25">
      <c r="A54" s="73">
        <v>2023</v>
      </c>
      <c r="B54" s="93">
        <v>45040</v>
      </c>
      <c r="C54" s="84">
        <v>45128</v>
      </c>
      <c r="D54" s="5" t="s">
        <v>932</v>
      </c>
      <c r="E54" s="5" t="s">
        <v>17</v>
      </c>
      <c r="F54" s="5" t="s">
        <v>1363</v>
      </c>
      <c r="G54" s="5" t="s">
        <v>1154</v>
      </c>
      <c r="H54" t="s">
        <v>1398</v>
      </c>
      <c r="I54" s="73">
        <v>264</v>
      </c>
      <c r="J54" s="86">
        <v>495101736.51999998</v>
      </c>
      <c r="K54" s="89">
        <v>48423429.342719987</v>
      </c>
    </row>
    <row r="55" spans="1:12" x14ac:dyDescent="0.25">
      <c r="A55">
        <v>2023</v>
      </c>
      <c r="B55" s="93">
        <v>45106</v>
      </c>
      <c r="C55" s="84">
        <v>45128</v>
      </c>
      <c r="D55" t="s">
        <v>1737</v>
      </c>
      <c r="E55" t="s">
        <v>17</v>
      </c>
      <c r="F55" s="5" t="s">
        <v>920</v>
      </c>
      <c r="G55" t="s">
        <v>1365</v>
      </c>
      <c r="H55" t="s">
        <v>249</v>
      </c>
      <c r="I55">
        <v>208</v>
      </c>
      <c r="J55" s="87">
        <v>742070043.20000005</v>
      </c>
      <c r="K55" s="78">
        <v>77325281.719295993</v>
      </c>
    </row>
    <row r="56" spans="1:12" x14ac:dyDescent="0.25">
      <c r="A56">
        <v>2023</v>
      </c>
      <c r="B56" s="93">
        <v>45061</v>
      </c>
      <c r="C56" s="84">
        <v>45131</v>
      </c>
      <c r="D56" t="s">
        <v>1366</v>
      </c>
      <c r="E56" t="s">
        <v>17</v>
      </c>
      <c r="F56" s="5" t="s">
        <v>920</v>
      </c>
      <c r="G56" t="s">
        <v>859</v>
      </c>
      <c r="H56" t="s">
        <v>77</v>
      </c>
      <c r="I56">
        <v>128</v>
      </c>
      <c r="J56" s="87">
        <v>412779719.38999999</v>
      </c>
      <c r="K56" s="78">
        <v>40364103.236639999</v>
      </c>
    </row>
    <row r="57" spans="1:12" x14ac:dyDescent="0.25">
      <c r="A57">
        <v>2023</v>
      </c>
      <c r="B57" s="93">
        <v>45051</v>
      </c>
      <c r="C57" s="84">
        <v>45133</v>
      </c>
      <c r="D57" s="5" t="s">
        <v>1164</v>
      </c>
      <c r="E57" t="s">
        <v>17</v>
      </c>
      <c r="F57" t="s">
        <v>920</v>
      </c>
      <c r="G57" t="s">
        <v>1165</v>
      </c>
      <c r="H57" t="s">
        <v>1398</v>
      </c>
      <c r="I57" s="73">
        <v>1304</v>
      </c>
      <c r="J57" s="87">
        <v>4725576324.9099998</v>
      </c>
      <c r="K57" s="78">
        <v>496322573.83047998</v>
      </c>
    </row>
    <row r="58" spans="1:12" x14ac:dyDescent="0.25">
      <c r="A58">
        <v>2023</v>
      </c>
      <c r="B58" s="93">
        <v>45131</v>
      </c>
      <c r="C58" s="84">
        <v>45135</v>
      </c>
      <c r="D58" t="s">
        <v>1738</v>
      </c>
      <c r="E58" t="s">
        <v>17</v>
      </c>
      <c r="F58" s="5" t="s">
        <v>920</v>
      </c>
      <c r="G58" t="s">
        <v>1368</v>
      </c>
      <c r="H58" s="5" t="s">
        <v>965</v>
      </c>
      <c r="I58">
        <v>208</v>
      </c>
      <c r="J58" s="87">
        <v>692025984.71000004</v>
      </c>
      <c r="K58" s="78">
        <v>70801807.473521605</v>
      </c>
    </row>
    <row r="59" spans="1:12" ht="30" customHeight="1" x14ac:dyDescent="0.25">
      <c r="A59">
        <v>2023</v>
      </c>
      <c r="B59" s="93">
        <v>45069</v>
      </c>
      <c r="C59" s="84">
        <v>45140</v>
      </c>
      <c r="D59" t="s">
        <v>1369</v>
      </c>
      <c r="E59" t="s">
        <v>17</v>
      </c>
      <c r="F59" s="5" t="s">
        <v>67</v>
      </c>
      <c r="G59" t="s">
        <v>270</v>
      </c>
      <c r="H59" s="64" t="s">
        <v>1159</v>
      </c>
      <c r="I59">
        <v>128</v>
      </c>
      <c r="J59" s="87">
        <v>446285822.44</v>
      </c>
      <c r="K59" s="78">
        <v>46188344.225680001</v>
      </c>
    </row>
    <row r="60" spans="1:12" x14ac:dyDescent="0.25">
      <c r="A60">
        <v>2023</v>
      </c>
      <c r="B60" s="93">
        <v>45110</v>
      </c>
      <c r="C60" s="84">
        <v>45142</v>
      </c>
      <c r="D60" t="s">
        <v>799</v>
      </c>
      <c r="E60" t="s">
        <v>17</v>
      </c>
      <c r="F60" s="5" t="s">
        <v>259</v>
      </c>
      <c r="G60" t="s">
        <v>1098</v>
      </c>
      <c r="H60" t="s">
        <v>1398</v>
      </c>
      <c r="I60">
        <v>40</v>
      </c>
      <c r="J60" s="87">
        <v>97663730.260000005</v>
      </c>
      <c r="K60" s="78">
        <v>10385870.20992</v>
      </c>
    </row>
    <row r="61" spans="1:12" x14ac:dyDescent="0.25">
      <c r="A61">
        <v>2023</v>
      </c>
      <c r="B61" s="93">
        <v>45139</v>
      </c>
      <c r="C61" s="84">
        <v>45145</v>
      </c>
      <c r="D61" t="s">
        <v>1370</v>
      </c>
      <c r="E61" t="s">
        <v>17</v>
      </c>
      <c r="F61" s="5" t="s">
        <v>238</v>
      </c>
      <c r="G61" t="s">
        <v>390</v>
      </c>
      <c r="H61" t="s">
        <v>1398</v>
      </c>
      <c r="I61">
        <v>90</v>
      </c>
      <c r="J61" s="87">
        <v>189932808.27000001</v>
      </c>
      <c r="K61" s="78">
        <v>19325027.340719998</v>
      </c>
    </row>
    <row r="62" spans="1:12" x14ac:dyDescent="0.25">
      <c r="A62">
        <v>2023</v>
      </c>
      <c r="B62" s="93">
        <v>44989</v>
      </c>
      <c r="C62" s="84">
        <v>45145</v>
      </c>
      <c r="D62" t="s">
        <v>849</v>
      </c>
      <c r="E62" t="s">
        <v>17</v>
      </c>
      <c r="F62" s="5" t="s">
        <v>920</v>
      </c>
      <c r="G62" t="s">
        <v>1739</v>
      </c>
      <c r="H62" t="s">
        <v>1398</v>
      </c>
      <c r="I62">
        <v>296</v>
      </c>
      <c r="J62" s="87">
        <v>1046286524.2900002</v>
      </c>
      <c r="K62" s="78">
        <v>110512513.8972</v>
      </c>
    </row>
    <row r="63" spans="1:12" x14ac:dyDescent="0.25">
      <c r="A63">
        <v>2023</v>
      </c>
      <c r="B63" s="93">
        <v>44650</v>
      </c>
      <c r="C63" s="84">
        <v>45147</v>
      </c>
      <c r="D63" t="s">
        <v>1371</v>
      </c>
      <c r="E63" t="s">
        <v>1372</v>
      </c>
      <c r="F63" s="5" t="s">
        <v>963</v>
      </c>
      <c r="G63" t="s">
        <v>1740</v>
      </c>
      <c r="H63" t="s">
        <v>249</v>
      </c>
      <c r="I63">
        <v>32</v>
      </c>
      <c r="J63" s="87">
        <v>146537732.69</v>
      </c>
      <c r="K63" s="78">
        <v>11552394.137439998</v>
      </c>
    </row>
    <row r="64" spans="1:12" x14ac:dyDescent="0.25">
      <c r="A64">
        <v>2023</v>
      </c>
      <c r="B64" s="93">
        <v>45092</v>
      </c>
      <c r="C64" s="84">
        <v>45147</v>
      </c>
      <c r="D64" t="s">
        <v>274</v>
      </c>
      <c r="E64" t="s">
        <v>21</v>
      </c>
      <c r="F64" s="5" t="s">
        <v>85</v>
      </c>
      <c r="G64" t="s">
        <v>1134</v>
      </c>
      <c r="H64" t="s">
        <v>249</v>
      </c>
      <c r="I64">
        <v>56</v>
      </c>
      <c r="J64" s="87">
        <v>151191231.28</v>
      </c>
      <c r="K64" s="78">
        <v>15420005.5296</v>
      </c>
    </row>
    <row r="65" spans="1:12" x14ac:dyDescent="0.25">
      <c r="A65">
        <v>2023</v>
      </c>
      <c r="B65" s="93">
        <v>45110</v>
      </c>
      <c r="C65" s="84">
        <v>45149</v>
      </c>
      <c r="D65" t="s">
        <v>1741</v>
      </c>
      <c r="E65" t="s">
        <v>18</v>
      </c>
      <c r="F65" t="s">
        <v>446</v>
      </c>
      <c r="G65" t="s">
        <v>607</v>
      </c>
      <c r="H65" t="s">
        <v>1375</v>
      </c>
      <c r="J65" s="85">
        <v>3745381609.1399999</v>
      </c>
      <c r="K65" s="78"/>
      <c r="L65" t="s">
        <v>1109</v>
      </c>
    </row>
    <row r="66" spans="1:12" x14ac:dyDescent="0.25">
      <c r="A66">
        <v>2023</v>
      </c>
      <c r="B66" s="93">
        <v>45091</v>
      </c>
      <c r="C66" s="84">
        <v>45152</v>
      </c>
      <c r="D66" t="s">
        <v>1376</v>
      </c>
      <c r="E66" t="s">
        <v>17</v>
      </c>
      <c r="F66" t="s">
        <v>920</v>
      </c>
      <c r="G66" t="s">
        <v>1377</v>
      </c>
      <c r="H66" t="s">
        <v>249</v>
      </c>
      <c r="J66" s="85">
        <f>SUM(J45:J65)</f>
        <v>42061265206.37001</v>
      </c>
      <c r="K66" s="78"/>
      <c r="L66" t="s">
        <v>1109</v>
      </c>
    </row>
    <row r="67" spans="1:12" x14ac:dyDescent="0.25">
      <c r="A67">
        <v>2023</v>
      </c>
      <c r="B67" s="93">
        <v>45125</v>
      </c>
      <c r="C67" s="84">
        <v>45159</v>
      </c>
      <c r="D67" t="s">
        <v>1378</v>
      </c>
      <c r="E67" t="s">
        <v>17</v>
      </c>
      <c r="F67" t="s">
        <v>1379</v>
      </c>
      <c r="G67" t="s">
        <v>1380</v>
      </c>
      <c r="H67" t="s">
        <v>1381</v>
      </c>
      <c r="I67">
        <v>2920</v>
      </c>
      <c r="J67" s="85">
        <v>8312447150</v>
      </c>
      <c r="K67" s="78">
        <f>SUM(K63:K66)</f>
        <v>26972399.667039998</v>
      </c>
    </row>
    <row r="68" spans="1:12" x14ac:dyDescent="0.25">
      <c r="A68">
        <v>2023</v>
      </c>
      <c r="B68" s="93">
        <v>45134</v>
      </c>
      <c r="C68" s="84">
        <v>45169</v>
      </c>
      <c r="D68" t="s">
        <v>1382</v>
      </c>
      <c r="E68" t="s">
        <v>19</v>
      </c>
      <c r="F68" t="s">
        <v>1383</v>
      </c>
      <c r="G68" t="s">
        <v>1384</v>
      </c>
      <c r="H68" t="s">
        <v>249</v>
      </c>
      <c r="I68">
        <v>108</v>
      </c>
      <c r="J68" s="85">
        <v>410642066.36000001</v>
      </c>
      <c r="K68" s="78">
        <v>46043762.251680009</v>
      </c>
    </row>
    <row r="69" spans="1:12" x14ac:dyDescent="0.25">
      <c r="A69">
        <v>2023</v>
      </c>
      <c r="B69" s="93">
        <v>45001</v>
      </c>
      <c r="C69" s="84">
        <v>45170</v>
      </c>
      <c r="D69" t="s">
        <v>1385</v>
      </c>
      <c r="E69" t="s">
        <v>25</v>
      </c>
      <c r="F69" t="s">
        <v>1386</v>
      </c>
      <c r="G69" t="s">
        <v>1387</v>
      </c>
      <c r="H69" t="s">
        <v>373</v>
      </c>
      <c r="I69">
        <v>160</v>
      </c>
      <c r="J69" s="85">
        <v>438656208.04000002</v>
      </c>
      <c r="K69" s="78">
        <v>37554895.154559992</v>
      </c>
    </row>
    <row r="70" spans="1:12" x14ac:dyDescent="0.25">
      <c r="A70">
        <v>2023</v>
      </c>
      <c r="B70" s="93">
        <v>45147</v>
      </c>
      <c r="C70" s="84">
        <v>45177</v>
      </c>
      <c r="D70" t="s">
        <v>832</v>
      </c>
      <c r="E70" t="s">
        <v>17</v>
      </c>
      <c r="F70" t="s">
        <v>938</v>
      </c>
      <c r="G70" t="s">
        <v>833</v>
      </c>
      <c r="H70" t="s">
        <v>249</v>
      </c>
      <c r="J70" s="85">
        <v>906376294.53999996</v>
      </c>
      <c r="K70" s="78"/>
      <c r="L70" t="s">
        <v>1109</v>
      </c>
    </row>
    <row r="71" spans="1:12" x14ac:dyDescent="0.25">
      <c r="A71">
        <v>2023</v>
      </c>
      <c r="B71" s="93">
        <v>45152</v>
      </c>
      <c r="C71" s="84">
        <v>45177</v>
      </c>
      <c r="D71" t="s">
        <v>1388</v>
      </c>
      <c r="E71" t="s">
        <v>17</v>
      </c>
      <c r="F71" t="s">
        <v>920</v>
      </c>
      <c r="G71" t="s">
        <v>1389</v>
      </c>
      <c r="H71" t="s">
        <v>373</v>
      </c>
      <c r="I71">
        <v>128</v>
      </c>
      <c r="J71" s="85">
        <v>446833826.84000003</v>
      </c>
      <c r="K71" s="78">
        <v>44917603.368959993</v>
      </c>
    </row>
    <row r="72" spans="1:12" x14ac:dyDescent="0.25">
      <c r="A72">
        <v>2023</v>
      </c>
      <c r="B72" s="93">
        <v>45140</v>
      </c>
      <c r="C72" s="84">
        <v>45182</v>
      </c>
      <c r="D72" t="s">
        <v>1390</v>
      </c>
      <c r="E72" t="s">
        <v>1057</v>
      </c>
      <c r="F72" t="s">
        <v>1057</v>
      </c>
      <c r="G72" t="s">
        <v>1391</v>
      </c>
      <c r="H72" t="s">
        <v>1375</v>
      </c>
      <c r="I72">
        <v>88</v>
      </c>
      <c r="J72" s="85">
        <v>309843841.05000001</v>
      </c>
      <c r="K72" s="78">
        <v>34567906.841600001</v>
      </c>
    </row>
    <row r="73" spans="1:12" x14ac:dyDescent="0.25">
      <c r="A73">
        <v>2023</v>
      </c>
      <c r="B73" s="93">
        <v>45159</v>
      </c>
      <c r="C73" s="84">
        <v>45182</v>
      </c>
      <c r="D73" t="s">
        <v>1392</v>
      </c>
      <c r="E73" t="s">
        <v>21</v>
      </c>
      <c r="F73" t="s">
        <v>21</v>
      </c>
      <c r="G73" t="s">
        <v>1134</v>
      </c>
      <c r="H73" t="s">
        <v>249</v>
      </c>
      <c r="I73" t="s">
        <v>1393</v>
      </c>
      <c r="J73" s="85">
        <v>83178896.840000004</v>
      </c>
      <c r="K73" s="78">
        <f>SUM(K71:K72)</f>
        <v>79485510.210559994</v>
      </c>
    </row>
    <row r="74" spans="1:12" x14ac:dyDescent="0.25">
      <c r="A74">
        <v>2023</v>
      </c>
      <c r="B74" s="93">
        <v>45043</v>
      </c>
      <c r="C74" s="84">
        <v>45184</v>
      </c>
      <c r="D74" t="s">
        <v>1742</v>
      </c>
      <c r="E74" t="s">
        <v>1395</v>
      </c>
      <c r="F74" t="s">
        <v>1396</v>
      </c>
      <c r="G74" t="s">
        <v>1397</v>
      </c>
      <c r="H74" t="s">
        <v>1398</v>
      </c>
      <c r="I74">
        <v>472</v>
      </c>
      <c r="J74" s="85">
        <f>SUM(J69:J73)</f>
        <v>2184889067.3099999</v>
      </c>
      <c r="K74" s="78">
        <v>110171306.16960001</v>
      </c>
    </row>
    <row r="75" spans="1:12" x14ac:dyDescent="0.25">
      <c r="A75">
        <v>2023</v>
      </c>
      <c r="B75" s="93">
        <v>45120</v>
      </c>
      <c r="C75" s="84">
        <v>45190</v>
      </c>
      <c r="D75" t="s">
        <v>1399</v>
      </c>
      <c r="E75" t="s">
        <v>17</v>
      </c>
      <c r="F75" t="s">
        <v>10</v>
      </c>
      <c r="G75" t="s">
        <v>1400</v>
      </c>
      <c r="H75" t="s">
        <v>1401</v>
      </c>
      <c r="I75">
        <v>22</v>
      </c>
      <c r="J75" s="85">
        <v>100179013.68000001</v>
      </c>
      <c r="K75" s="78">
        <v>7968138.7547999993</v>
      </c>
    </row>
    <row r="76" spans="1:12" x14ac:dyDescent="0.25">
      <c r="A76">
        <v>2023</v>
      </c>
      <c r="B76" s="93">
        <v>45128</v>
      </c>
      <c r="C76" s="84">
        <v>45191</v>
      </c>
      <c r="D76" t="s">
        <v>1743</v>
      </c>
      <c r="E76" t="s">
        <v>19</v>
      </c>
      <c r="F76" t="s">
        <v>19</v>
      </c>
      <c r="G76" t="s">
        <v>607</v>
      </c>
      <c r="H76" t="s">
        <v>1375</v>
      </c>
      <c r="I76" t="s">
        <v>1403</v>
      </c>
      <c r="J76" s="85">
        <v>755860579.43240011</v>
      </c>
      <c r="K76" s="78">
        <v>83137521.701407999</v>
      </c>
    </row>
    <row r="77" spans="1:12" x14ac:dyDescent="0.25">
      <c r="A77">
        <v>2023</v>
      </c>
      <c r="B77" s="93">
        <v>45051</v>
      </c>
      <c r="C77" s="84">
        <v>45134</v>
      </c>
      <c r="D77" t="s">
        <v>1744</v>
      </c>
      <c r="E77" t="s">
        <v>18</v>
      </c>
      <c r="F77" t="s">
        <v>446</v>
      </c>
      <c r="G77" t="s">
        <v>1405</v>
      </c>
      <c r="H77" t="s">
        <v>1398</v>
      </c>
      <c r="I77">
        <v>392</v>
      </c>
      <c r="J77" s="85">
        <v>720863638.52479982</v>
      </c>
      <c r="K77" s="78">
        <v>77617245.677184016</v>
      </c>
    </row>
    <row r="78" spans="1:12" x14ac:dyDescent="0.25">
      <c r="A78">
        <v>2023</v>
      </c>
      <c r="B78" s="93">
        <v>45181</v>
      </c>
      <c r="C78" s="84">
        <v>45197</v>
      </c>
      <c r="D78" t="s">
        <v>1406</v>
      </c>
      <c r="E78" t="s">
        <v>18</v>
      </c>
      <c r="F78" t="s">
        <v>446</v>
      </c>
      <c r="G78" t="s">
        <v>1407</v>
      </c>
      <c r="H78" t="s">
        <v>1398</v>
      </c>
      <c r="I78">
        <v>96</v>
      </c>
      <c r="J78" s="85">
        <v>170703658.56</v>
      </c>
      <c r="K78" s="78">
        <v>18776073.397919998</v>
      </c>
    </row>
    <row r="79" spans="1:12" x14ac:dyDescent="0.25">
      <c r="A79">
        <v>2023</v>
      </c>
      <c r="B79" s="93">
        <v>45168</v>
      </c>
      <c r="C79" s="84">
        <v>45199</v>
      </c>
      <c r="D79" t="s">
        <v>1408</v>
      </c>
      <c r="E79" t="s">
        <v>8</v>
      </c>
      <c r="F79" t="s">
        <v>8</v>
      </c>
      <c r="G79" t="s">
        <v>787</v>
      </c>
      <c r="H79" t="s">
        <v>1375</v>
      </c>
      <c r="I79">
        <v>832</v>
      </c>
      <c r="J79" s="85">
        <v>2049083132.4287996</v>
      </c>
      <c r="K79" s="78">
        <v>239423196.61578235</v>
      </c>
    </row>
    <row r="80" spans="1:12" x14ac:dyDescent="0.25">
      <c r="A80">
        <v>2023</v>
      </c>
      <c r="B80" s="93">
        <v>45152</v>
      </c>
      <c r="C80" s="84">
        <v>45201</v>
      </c>
      <c r="D80" t="s">
        <v>1458</v>
      </c>
      <c r="E80" t="s">
        <v>17</v>
      </c>
      <c r="F80" t="s">
        <v>1410</v>
      </c>
      <c r="G80" t="s">
        <v>1411</v>
      </c>
      <c r="H80" t="s">
        <v>1412</v>
      </c>
      <c r="J80" s="85">
        <v>22860347209.740002</v>
      </c>
      <c r="K80" s="78"/>
      <c r="L80" t="s">
        <v>1109</v>
      </c>
    </row>
    <row r="81" spans="1:12" x14ac:dyDescent="0.25">
      <c r="A81">
        <v>2023</v>
      </c>
      <c r="B81" s="93">
        <v>45183</v>
      </c>
      <c r="C81" s="84">
        <v>45202</v>
      </c>
      <c r="D81" t="s">
        <v>1745</v>
      </c>
      <c r="E81" t="s">
        <v>17</v>
      </c>
      <c r="F81" t="s">
        <v>938</v>
      </c>
      <c r="G81" t="s">
        <v>1414</v>
      </c>
      <c r="H81" t="s">
        <v>1398</v>
      </c>
      <c r="I81">
        <v>340</v>
      </c>
      <c r="J81" s="85">
        <v>810718752.79999995</v>
      </c>
      <c r="K81" s="78">
        <v>81842656.313599989</v>
      </c>
    </row>
    <row r="82" spans="1:12" x14ac:dyDescent="0.25">
      <c r="A82">
        <v>2023</v>
      </c>
      <c r="B82" s="84">
        <v>45167</v>
      </c>
      <c r="C82" s="84">
        <v>45208</v>
      </c>
      <c r="D82" t="s">
        <v>1415</v>
      </c>
      <c r="E82" t="s">
        <v>17</v>
      </c>
      <c r="F82" t="s">
        <v>963</v>
      </c>
      <c r="G82" t="s">
        <v>1416</v>
      </c>
      <c r="H82" t="s">
        <v>1412</v>
      </c>
      <c r="J82" s="90">
        <v>1991948233.9200001</v>
      </c>
      <c r="K82" s="91"/>
      <c r="L82" t="s">
        <v>1109</v>
      </c>
    </row>
    <row r="83" spans="1:12" x14ac:dyDescent="0.25">
      <c r="A83">
        <v>2023</v>
      </c>
      <c r="B83" s="84">
        <v>45209</v>
      </c>
      <c r="C83" s="84">
        <v>45209</v>
      </c>
      <c r="D83" t="s">
        <v>1417</v>
      </c>
      <c r="E83" t="s">
        <v>17</v>
      </c>
      <c r="F83" t="s">
        <v>938</v>
      </c>
      <c r="G83" t="s">
        <v>1377</v>
      </c>
      <c r="H83" t="s">
        <v>249</v>
      </c>
      <c r="I83">
        <v>32</v>
      </c>
      <c r="J83" s="85">
        <v>105741341.64519998</v>
      </c>
      <c r="K83" s="92">
        <v>7223747.610816</v>
      </c>
    </row>
    <row r="84" spans="1:12" x14ac:dyDescent="0.25">
      <c r="A84">
        <v>2023</v>
      </c>
      <c r="B84" s="84">
        <v>45148</v>
      </c>
      <c r="C84" s="84">
        <v>45210</v>
      </c>
      <c r="D84" t="s">
        <v>1418</v>
      </c>
      <c r="E84" t="s">
        <v>17</v>
      </c>
      <c r="F84" t="s">
        <v>920</v>
      </c>
      <c r="G84" t="s">
        <v>1419</v>
      </c>
      <c r="H84" t="s">
        <v>1412</v>
      </c>
      <c r="I84" s="42">
        <v>1600</v>
      </c>
      <c r="J84" s="85">
        <v>5889895545.6000004</v>
      </c>
      <c r="K84" s="62">
        <v>16157274.99904</v>
      </c>
    </row>
    <row r="85" spans="1:12" x14ac:dyDescent="0.25">
      <c r="A85">
        <v>2023</v>
      </c>
      <c r="B85" s="84">
        <v>45169</v>
      </c>
      <c r="C85" s="84">
        <v>45216</v>
      </c>
      <c r="D85" t="s">
        <v>1420</v>
      </c>
      <c r="E85" t="s">
        <v>17</v>
      </c>
      <c r="F85" t="s">
        <v>920</v>
      </c>
      <c r="G85" t="s">
        <v>1421</v>
      </c>
      <c r="H85" t="s">
        <v>1030</v>
      </c>
      <c r="I85">
        <v>40</v>
      </c>
      <c r="J85" s="85">
        <v>143669466.08000001</v>
      </c>
      <c r="K85" s="92">
        <v>12647655.060479999</v>
      </c>
    </row>
    <row r="86" spans="1:12" x14ac:dyDescent="0.25">
      <c r="A86">
        <v>2023</v>
      </c>
      <c r="B86" s="84">
        <v>45163</v>
      </c>
      <c r="C86" s="84">
        <v>45217</v>
      </c>
      <c r="D86" s="64" t="s">
        <v>1422</v>
      </c>
      <c r="E86" t="s">
        <v>17</v>
      </c>
      <c r="F86" t="s">
        <v>938</v>
      </c>
      <c r="G86" t="s">
        <v>1423</v>
      </c>
      <c r="H86" t="s">
        <v>249</v>
      </c>
      <c r="I86">
        <v>68</v>
      </c>
      <c r="J86" s="85">
        <v>223433835.16000003</v>
      </c>
      <c r="K86" s="78">
        <v>20921843.399519995</v>
      </c>
    </row>
    <row r="87" spans="1:12" x14ac:dyDescent="0.25">
      <c r="A87">
        <v>2023</v>
      </c>
      <c r="B87" s="84">
        <v>45202</v>
      </c>
      <c r="C87" s="84">
        <v>45217</v>
      </c>
      <c r="D87" t="s">
        <v>1424</v>
      </c>
      <c r="E87" t="s">
        <v>18</v>
      </c>
      <c r="F87" t="s">
        <v>1425</v>
      </c>
      <c r="G87" t="s">
        <v>1426</v>
      </c>
      <c r="H87" t="s">
        <v>373</v>
      </c>
      <c r="I87">
        <v>652</v>
      </c>
      <c r="J87" s="85">
        <v>1747988289.2799997</v>
      </c>
      <c r="K87" s="78">
        <v>180349704.20591998</v>
      </c>
    </row>
    <row r="88" spans="1:12" x14ac:dyDescent="0.25">
      <c r="A88">
        <v>2023</v>
      </c>
      <c r="B88" s="84">
        <v>45215</v>
      </c>
      <c r="C88" s="84">
        <v>45218</v>
      </c>
      <c r="D88" t="s">
        <v>1427</v>
      </c>
      <c r="E88" t="s">
        <v>17</v>
      </c>
      <c r="F88" t="s">
        <v>920</v>
      </c>
      <c r="G88" t="s">
        <v>1428</v>
      </c>
      <c r="H88" t="s">
        <v>1429</v>
      </c>
      <c r="I88">
        <v>25</v>
      </c>
      <c r="J88" s="85">
        <v>52112244.385000005</v>
      </c>
      <c r="K88" s="78"/>
    </row>
    <row r="89" spans="1:12" ht="19.5" customHeight="1" x14ac:dyDescent="0.25">
      <c r="A89">
        <v>2023</v>
      </c>
      <c r="B89" s="84">
        <v>45145</v>
      </c>
      <c r="C89" s="84">
        <v>45219</v>
      </c>
      <c r="D89" t="s">
        <v>1430</v>
      </c>
      <c r="E89" t="s">
        <v>17</v>
      </c>
      <c r="F89" t="s">
        <v>963</v>
      </c>
      <c r="G89" t="s">
        <v>1431</v>
      </c>
      <c r="H89" t="s">
        <v>1030</v>
      </c>
      <c r="I89">
        <v>16</v>
      </c>
      <c r="J89" s="85">
        <v>49037711.149999999</v>
      </c>
      <c r="K89" s="78">
        <v>4825802.2644800004</v>
      </c>
    </row>
    <row r="90" spans="1:12" x14ac:dyDescent="0.25">
      <c r="A90">
        <v>2023</v>
      </c>
      <c r="B90" s="84">
        <v>45134</v>
      </c>
      <c r="C90" s="84">
        <v>45223</v>
      </c>
      <c r="D90" t="s">
        <v>1432</v>
      </c>
      <c r="E90" t="s">
        <v>17</v>
      </c>
      <c r="F90" t="s">
        <v>963</v>
      </c>
      <c r="G90" t="s">
        <v>1433</v>
      </c>
      <c r="H90" t="s">
        <v>1398</v>
      </c>
      <c r="I90">
        <v>48</v>
      </c>
      <c r="J90" s="85">
        <v>196984658.40000001</v>
      </c>
      <c r="K90" s="78">
        <v>20009307.359999999</v>
      </c>
    </row>
    <row r="91" spans="1:12" x14ac:dyDescent="0.25">
      <c r="A91">
        <v>2023</v>
      </c>
      <c r="B91" s="84">
        <v>45202</v>
      </c>
      <c r="C91" s="84">
        <v>45225</v>
      </c>
      <c r="D91" t="s">
        <v>1434</v>
      </c>
      <c r="E91" t="s">
        <v>17</v>
      </c>
      <c r="F91" t="s">
        <v>963</v>
      </c>
      <c r="G91" t="s">
        <v>1435</v>
      </c>
      <c r="H91" t="s">
        <v>249</v>
      </c>
      <c r="I91" t="s">
        <v>1436</v>
      </c>
      <c r="J91" s="85">
        <v>1088312620.48</v>
      </c>
      <c r="K91" s="78">
        <v>124683935.58399999</v>
      </c>
    </row>
    <row r="92" spans="1:12" x14ac:dyDescent="0.25">
      <c r="A92">
        <v>2023</v>
      </c>
      <c r="B92" s="84">
        <v>45217</v>
      </c>
      <c r="C92" s="84">
        <v>45226</v>
      </c>
      <c r="D92" t="s">
        <v>1437</v>
      </c>
      <c r="E92" t="s">
        <v>25</v>
      </c>
      <c r="F92" t="s">
        <v>1386</v>
      </c>
      <c r="G92" t="s">
        <v>1347</v>
      </c>
      <c r="H92" t="s">
        <v>1375</v>
      </c>
      <c r="J92" s="85"/>
      <c r="K92" s="78"/>
      <c r="L92" t="s">
        <v>1109</v>
      </c>
    </row>
    <row r="93" spans="1:12" x14ac:dyDescent="0.25">
      <c r="A93">
        <v>2023</v>
      </c>
      <c r="B93" s="84">
        <v>45190</v>
      </c>
      <c r="C93" s="84">
        <v>45230</v>
      </c>
      <c r="D93" t="s">
        <v>1438</v>
      </c>
      <c r="E93" t="s">
        <v>30</v>
      </c>
      <c r="F93" t="s">
        <v>1439</v>
      </c>
      <c r="G93" t="s">
        <v>1440</v>
      </c>
      <c r="H93" t="s">
        <v>1398</v>
      </c>
      <c r="I93" s="42">
        <v>1280</v>
      </c>
      <c r="J93" s="85">
        <v>2496392278.3999996</v>
      </c>
      <c r="K93" s="78">
        <v>241888736.12799996</v>
      </c>
    </row>
    <row r="94" spans="1:12" x14ac:dyDescent="0.25">
      <c r="A94">
        <v>2023</v>
      </c>
      <c r="B94" s="84">
        <v>45134</v>
      </c>
      <c r="C94" s="84">
        <v>45237</v>
      </c>
      <c r="D94" t="s">
        <v>1441</v>
      </c>
      <c r="E94" t="s">
        <v>11</v>
      </c>
      <c r="F94" t="s">
        <v>1442</v>
      </c>
      <c r="G94" t="s">
        <v>1443</v>
      </c>
      <c r="H94" t="s">
        <v>1398</v>
      </c>
      <c r="I94">
        <v>186</v>
      </c>
      <c r="J94" s="85">
        <v>591650264.28000009</v>
      </c>
      <c r="K94" s="78">
        <v>61259920.111159995</v>
      </c>
    </row>
    <row r="95" spans="1:12" x14ac:dyDescent="0.25">
      <c r="A95">
        <v>2023</v>
      </c>
      <c r="B95" s="84">
        <v>45134</v>
      </c>
      <c r="C95" s="84">
        <v>45243</v>
      </c>
      <c r="D95" t="s">
        <v>1444</v>
      </c>
      <c r="E95" t="s">
        <v>17</v>
      </c>
      <c r="F95" t="s">
        <v>238</v>
      </c>
      <c r="G95" t="s">
        <v>1445</v>
      </c>
      <c r="H95" t="s">
        <v>1412</v>
      </c>
      <c r="I95" s="42">
        <v>3344</v>
      </c>
      <c r="J95" s="85">
        <v>8377092198.3111992</v>
      </c>
      <c r="K95" s="78">
        <v>851579808.09192002</v>
      </c>
    </row>
    <row r="96" spans="1:12" x14ac:dyDescent="0.25">
      <c r="A96">
        <v>2023</v>
      </c>
      <c r="B96" s="84">
        <v>45225</v>
      </c>
      <c r="C96" s="84">
        <v>45245</v>
      </c>
      <c r="D96" t="s">
        <v>1446</v>
      </c>
      <c r="E96" t="s">
        <v>17</v>
      </c>
      <c r="F96" t="s">
        <v>920</v>
      </c>
      <c r="G96" t="s">
        <v>1447</v>
      </c>
      <c r="H96" t="s">
        <v>1398</v>
      </c>
      <c r="I96">
        <v>528</v>
      </c>
      <c r="J96" s="85">
        <v>1071644044.4999999</v>
      </c>
      <c r="K96" s="78">
        <v>117077348.86344001</v>
      </c>
    </row>
    <row r="97" spans="1:12" x14ac:dyDescent="0.25">
      <c r="A97">
        <v>2023</v>
      </c>
      <c r="B97" s="84">
        <v>45204</v>
      </c>
      <c r="C97" s="84">
        <v>45245</v>
      </c>
      <c r="D97" t="s">
        <v>1448</v>
      </c>
      <c r="E97" t="s">
        <v>17</v>
      </c>
      <c r="F97" t="s">
        <v>920</v>
      </c>
      <c r="G97" t="s">
        <v>1449</v>
      </c>
      <c r="H97" t="s">
        <v>1412</v>
      </c>
      <c r="I97">
        <v>328</v>
      </c>
      <c r="J97" s="85">
        <v>861474326.26499999</v>
      </c>
      <c r="K97" s="78">
        <v>90138622.633662388</v>
      </c>
    </row>
    <row r="98" spans="1:12" x14ac:dyDescent="0.25">
      <c r="A98">
        <v>2023</v>
      </c>
      <c r="B98" s="84">
        <v>45223</v>
      </c>
      <c r="C98" s="84">
        <v>45258</v>
      </c>
      <c r="D98" t="s">
        <v>1450</v>
      </c>
      <c r="E98" t="s">
        <v>17</v>
      </c>
      <c r="F98" t="s">
        <v>259</v>
      </c>
      <c r="G98" t="s">
        <v>1449</v>
      </c>
      <c r="H98" t="s">
        <v>1412</v>
      </c>
      <c r="I98">
        <v>216</v>
      </c>
      <c r="J98" s="85">
        <v>561679510.03000009</v>
      </c>
      <c r="K98" s="78">
        <v>59140409.916020334</v>
      </c>
    </row>
    <row r="99" spans="1:12" x14ac:dyDescent="0.25">
      <c r="A99">
        <v>2023</v>
      </c>
      <c r="B99" s="84">
        <v>45232</v>
      </c>
      <c r="C99" s="84">
        <v>45260</v>
      </c>
      <c r="D99" t="s">
        <v>1451</v>
      </c>
      <c r="E99" t="s">
        <v>30</v>
      </c>
      <c r="F99" t="s">
        <v>1452</v>
      </c>
      <c r="G99" t="s">
        <v>1453</v>
      </c>
      <c r="H99" t="s">
        <v>1375</v>
      </c>
      <c r="I99">
        <v>40</v>
      </c>
      <c r="J99" s="85">
        <v>55704107.579999998</v>
      </c>
      <c r="K99" s="78">
        <v>6254946.1863199994</v>
      </c>
    </row>
    <row r="100" spans="1:12" x14ac:dyDescent="0.25">
      <c r="A100">
        <v>2023</v>
      </c>
      <c r="B100" s="84">
        <v>45237</v>
      </c>
      <c r="C100" s="84">
        <v>45265</v>
      </c>
      <c r="D100" t="s">
        <v>1415</v>
      </c>
      <c r="E100" t="s">
        <v>17</v>
      </c>
      <c r="F100" t="s">
        <v>963</v>
      </c>
      <c r="G100" t="s">
        <v>1416</v>
      </c>
      <c r="H100" t="s">
        <v>1412</v>
      </c>
      <c r="I100" s="42">
        <v>1864</v>
      </c>
      <c r="J100" s="96">
        <v>5765302666.7180004</v>
      </c>
      <c r="K100" s="78">
        <v>600032773.38641274</v>
      </c>
    </row>
    <row r="101" spans="1:12" x14ac:dyDescent="0.25">
      <c r="A101">
        <v>2023</v>
      </c>
      <c r="B101" s="84">
        <v>45202</v>
      </c>
      <c r="C101" s="84">
        <v>45265</v>
      </c>
      <c r="D101" t="s">
        <v>1454</v>
      </c>
      <c r="E101" t="s">
        <v>1057</v>
      </c>
      <c r="F101" t="s">
        <v>1057</v>
      </c>
      <c r="G101" t="s">
        <v>1455</v>
      </c>
      <c r="H101" t="s">
        <v>1398</v>
      </c>
      <c r="I101">
        <v>200</v>
      </c>
      <c r="J101" s="97">
        <v>429072643.91999996</v>
      </c>
      <c r="K101" s="78">
        <v>45407439.86208</v>
      </c>
    </row>
    <row r="102" spans="1:12" x14ac:dyDescent="0.25">
      <c r="A102">
        <v>2023</v>
      </c>
      <c r="B102" s="84">
        <v>45224</v>
      </c>
      <c r="C102" s="84">
        <v>45266</v>
      </c>
      <c r="D102" t="s">
        <v>1456</v>
      </c>
      <c r="E102" t="s">
        <v>17</v>
      </c>
      <c r="F102" t="s">
        <v>920</v>
      </c>
      <c r="G102" t="s">
        <v>1457</v>
      </c>
      <c r="H102" t="s">
        <v>249</v>
      </c>
      <c r="I102" s="42"/>
      <c r="J102" s="85">
        <v>21189116370.800003</v>
      </c>
      <c r="K102" s="78"/>
      <c r="L102" t="s">
        <v>1109</v>
      </c>
    </row>
    <row r="103" spans="1:12" x14ac:dyDescent="0.25">
      <c r="A103">
        <v>2023</v>
      </c>
      <c r="B103" s="84">
        <v>45267</v>
      </c>
      <c r="C103" s="84">
        <v>45267</v>
      </c>
      <c r="D103" t="s">
        <v>1458</v>
      </c>
      <c r="E103" t="s">
        <v>17</v>
      </c>
      <c r="F103" t="s">
        <v>1410</v>
      </c>
      <c r="G103" t="s">
        <v>1411</v>
      </c>
      <c r="H103" t="s">
        <v>1412</v>
      </c>
      <c r="I103" s="42">
        <v>7904</v>
      </c>
      <c r="J103" s="85">
        <v>22860347209.740002</v>
      </c>
      <c r="K103" s="78">
        <v>2290554298.2045598</v>
      </c>
    </row>
    <row r="104" spans="1:12" x14ac:dyDescent="0.25">
      <c r="A104">
        <v>2023</v>
      </c>
      <c r="B104" s="84">
        <v>45258</v>
      </c>
      <c r="C104" s="84">
        <v>45267</v>
      </c>
      <c r="D104" t="s">
        <v>1459</v>
      </c>
      <c r="E104" t="s">
        <v>17</v>
      </c>
      <c r="F104" t="s">
        <v>938</v>
      </c>
      <c r="G104" t="s">
        <v>833</v>
      </c>
      <c r="H104" t="s">
        <v>249</v>
      </c>
      <c r="I104">
        <v>288</v>
      </c>
      <c r="J104" s="98">
        <v>906376294.53999996</v>
      </c>
      <c r="K104" s="78">
        <v>95445876.657600001</v>
      </c>
    </row>
    <row r="105" spans="1:12" x14ac:dyDescent="0.25">
      <c r="A105">
        <v>2023</v>
      </c>
      <c r="B105" s="84">
        <v>45229</v>
      </c>
      <c r="C105" s="84">
        <v>45268</v>
      </c>
      <c r="D105" t="s">
        <v>1460</v>
      </c>
      <c r="E105" t="s">
        <v>1271</v>
      </c>
      <c r="F105" t="s">
        <v>1272</v>
      </c>
      <c r="G105" t="s">
        <v>1461</v>
      </c>
      <c r="H105" t="s">
        <v>1375</v>
      </c>
      <c r="I105">
        <v>176</v>
      </c>
      <c r="J105" s="85">
        <v>593401734.62720001</v>
      </c>
      <c r="K105" s="78">
        <v>62999724.176435202</v>
      </c>
    </row>
    <row r="106" spans="1:12" x14ac:dyDescent="0.25">
      <c r="A106">
        <v>2023</v>
      </c>
      <c r="B106" s="84">
        <v>45134</v>
      </c>
      <c r="C106" s="84">
        <v>45268</v>
      </c>
      <c r="D106" t="s">
        <v>1462</v>
      </c>
      <c r="E106" t="s">
        <v>17</v>
      </c>
      <c r="F106" t="s">
        <v>920</v>
      </c>
      <c r="G106" t="s">
        <v>1463</v>
      </c>
      <c r="H106" t="s">
        <v>1464</v>
      </c>
      <c r="I106">
        <v>856</v>
      </c>
      <c r="J106" s="85">
        <v>2125889086.6299999</v>
      </c>
      <c r="K106" s="78">
        <v>180968542.76736</v>
      </c>
    </row>
    <row r="107" spans="1:12" x14ac:dyDescent="0.25">
      <c r="A107">
        <v>2023</v>
      </c>
      <c r="B107" s="84">
        <v>45140</v>
      </c>
      <c r="C107" s="84">
        <v>45271</v>
      </c>
      <c r="D107" t="s">
        <v>847</v>
      </c>
      <c r="E107" t="s">
        <v>17</v>
      </c>
      <c r="F107" t="s">
        <v>938</v>
      </c>
      <c r="G107" t="s">
        <v>1453</v>
      </c>
      <c r="H107" t="s">
        <v>1375</v>
      </c>
      <c r="I107">
        <v>21</v>
      </c>
      <c r="J107" s="85">
        <v>58447874.619099997</v>
      </c>
      <c r="K107" s="78">
        <v>6041068.6695200019</v>
      </c>
    </row>
    <row r="108" spans="1:12" x14ac:dyDescent="0.25">
      <c r="A108">
        <v>2023</v>
      </c>
      <c r="B108" s="84">
        <v>45134</v>
      </c>
      <c r="C108" s="84">
        <v>45272</v>
      </c>
      <c r="D108" t="s">
        <v>1465</v>
      </c>
      <c r="E108" t="s">
        <v>1057</v>
      </c>
      <c r="F108" t="s">
        <v>1466</v>
      </c>
      <c r="G108" t="s">
        <v>1467</v>
      </c>
      <c r="H108" t="s">
        <v>1468</v>
      </c>
      <c r="I108">
        <v>216</v>
      </c>
      <c r="J108" s="85">
        <v>821798927.16300011</v>
      </c>
      <c r="K108" s="78">
        <v>67200585.542720005</v>
      </c>
    </row>
    <row r="109" spans="1:12" ht="18" customHeight="1" x14ac:dyDescent="0.25">
      <c r="A109">
        <v>2023</v>
      </c>
      <c r="B109" s="84">
        <v>45197</v>
      </c>
      <c r="C109" s="84">
        <v>45275</v>
      </c>
      <c r="D109" t="s">
        <v>1469</v>
      </c>
      <c r="E109" t="s">
        <v>1057</v>
      </c>
      <c r="F109" t="s">
        <v>1057</v>
      </c>
      <c r="G109" s="73" t="s">
        <v>1470</v>
      </c>
      <c r="H109" t="s">
        <v>1471</v>
      </c>
      <c r="I109">
        <v>705</v>
      </c>
      <c r="J109" s="85">
        <v>1238081649.1367998</v>
      </c>
      <c r="K109" s="78">
        <v>282960429.34219205</v>
      </c>
    </row>
    <row r="110" spans="1:12" ht="15" customHeight="1" x14ac:dyDescent="0.25">
      <c r="A110">
        <v>2023</v>
      </c>
      <c r="B110" s="84">
        <v>45245</v>
      </c>
      <c r="C110" s="84">
        <v>45278</v>
      </c>
      <c r="D110" t="s">
        <v>1472</v>
      </c>
      <c r="E110" t="s">
        <v>18</v>
      </c>
      <c r="F110" t="s">
        <v>446</v>
      </c>
      <c r="G110" t="s">
        <v>1473</v>
      </c>
      <c r="H110" t="s">
        <v>1375</v>
      </c>
      <c r="J110" s="85">
        <v>3745358377.8085999</v>
      </c>
      <c r="K110" s="78"/>
      <c r="L110" t="s">
        <v>1109</v>
      </c>
    </row>
    <row r="111" spans="1:12" ht="15" customHeight="1" x14ac:dyDescent="0.25">
      <c r="A111">
        <v>2023</v>
      </c>
      <c r="B111" s="84">
        <v>45266</v>
      </c>
      <c r="C111" s="84">
        <v>45278</v>
      </c>
      <c r="D111" t="s">
        <v>1474</v>
      </c>
      <c r="E111" t="s">
        <v>17</v>
      </c>
      <c r="F111" t="s">
        <v>938</v>
      </c>
      <c r="G111" t="s">
        <v>1475</v>
      </c>
      <c r="H111" t="s">
        <v>1398</v>
      </c>
      <c r="I111">
        <v>60</v>
      </c>
      <c r="J111" s="85">
        <v>135260888.16000003</v>
      </c>
      <c r="K111" s="78">
        <v>14462919.676319998</v>
      </c>
    </row>
    <row r="112" spans="1:12" x14ac:dyDescent="0.25">
      <c r="A112">
        <v>2023</v>
      </c>
      <c r="B112" s="123">
        <v>45271</v>
      </c>
      <c r="C112" s="123">
        <v>45280</v>
      </c>
      <c r="D112" t="s">
        <v>1476</v>
      </c>
      <c r="E112" t="s">
        <v>19</v>
      </c>
      <c r="F112" t="s">
        <v>19</v>
      </c>
      <c r="G112" t="s">
        <v>1477</v>
      </c>
      <c r="H112" t="s">
        <v>1398</v>
      </c>
      <c r="I112">
        <v>120</v>
      </c>
      <c r="J112" s="104">
        <v>509275292.66799998</v>
      </c>
      <c r="K112" s="78">
        <v>54033844.068736002</v>
      </c>
    </row>
    <row r="114" spans="1:12" x14ac:dyDescent="0.25">
      <c r="A114">
        <v>2024</v>
      </c>
      <c r="B114" s="93">
        <v>45209</v>
      </c>
      <c r="C114" s="84">
        <v>45295</v>
      </c>
      <c r="D114" t="s">
        <v>1478</v>
      </c>
      <c r="E114" t="s">
        <v>10</v>
      </c>
      <c r="F114" t="s">
        <v>10</v>
      </c>
      <c r="G114" t="s">
        <v>1479</v>
      </c>
      <c r="H114" t="s">
        <v>1480</v>
      </c>
      <c r="I114" t="s">
        <v>1481</v>
      </c>
      <c r="J114">
        <v>167736277.33999997</v>
      </c>
      <c r="K114">
        <v>16186206.510240002</v>
      </c>
    </row>
    <row r="115" spans="1:12" x14ac:dyDescent="0.25">
      <c r="A115">
        <v>2024</v>
      </c>
      <c r="B115" s="84" t="s">
        <v>1482</v>
      </c>
      <c r="C115" s="84">
        <v>45296</v>
      </c>
      <c r="D115" t="s">
        <v>1483</v>
      </c>
      <c r="E115" t="s">
        <v>1484</v>
      </c>
      <c r="F115" t="s">
        <v>1485</v>
      </c>
      <c r="G115" t="s">
        <v>1449</v>
      </c>
      <c r="H115" t="s">
        <v>771</v>
      </c>
      <c r="I115">
        <v>792</v>
      </c>
      <c r="J115">
        <v>2057488399.3440001</v>
      </c>
      <c r="K115">
        <v>206375659.55543035</v>
      </c>
    </row>
    <row r="116" spans="1:12" x14ac:dyDescent="0.25">
      <c r="A116">
        <v>2024</v>
      </c>
      <c r="B116" s="84">
        <v>45197</v>
      </c>
      <c r="C116" s="84">
        <v>45299</v>
      </c>
      <c r="D116" t="s">
        <v>1486</v>
      </c>
      <c r="E116" t="s">
        <v>1487</v>
      </c>
      <c r="F116" t="s">
        <v>1488</v>
      </c>
      <c r="G116" t="s">
        <v>1489</v>
      </c>
      <c r="H116" t="s">
        <v>1490</v>
      </c>
      <c r="J116">
        <v>1209711190.0339999</v>
      </c>
      <c r="L116" t="s">
        <v>1109</v>
      </c>
    </row>
    <row r="117" spans="1:12" x14ac:dyDescent="0.25">
      <c r="A117">
        <v>2024</v>
      </c>
      <c r="B117" s="84">
        <v>45229</v>
      </c>
      <c r="C117" s="84">
        <v>45301</v>
      </c>
      <c r="D117" t="s">
        <v>1491</v>
      </c>
      <c r="E117" t="s">
        <v>1492</v>
      </c>
      <c r="F117" t="s">
        <v>1493</v>
      </c>
      <c r="G117" t="s">
        <v>1494</v>
      </c>
      <c r="H117" t="s">
        <v>619</v>
      </c>
      <c r="I117" t="s">
        <v>1495</v>
      </c>
      <c r="J117">
        <v>165910839.36000001</v>
      </c>
      <c r="K117">
        <v>15284828.84096</v>
      </c>
    </row>
    <row r="118" spans="1:12" x14ac:dyDescent="0.25">
      <c r="A118">
        <v>2024</v>
      </c>
      <c r="B118" s="84">
        <v>45232</v>
      </c>
      <c r="C118" s="84">
        <v>45303</v>
      </c>
      <c r="D118" t="s">
        <v>1496</v>
      </c>
      <c r="E118" t="s">
        <v>1497</v>
      </c>
      <c r="F118" t="s">
        <v>1498</v>
      </c>
      <c r="G118" t="s">
        <v>1499</v>
      </c>
      <c r="H118" t="s">
        <v>1500</v>
      </c>
      <c r="I118">
        <v>96</v>
      </c>
      <c r="J118">
        <v>425594198.42879999</v>
      </c>
      <c r="K118">
        <v>32596751.962627199</v>
      </c>
    </row>
    <row r="119" spans="1:12" x14ac:dyDescent="0.25">
      <c r="A119">
        <v>2024</v>
      </c>
      <c r="B119" s="84">
        <v>45119</v>
      </c>
      <c r="C119" s="84">
        <v>45307</v>
      </c>
      <c r="D119" t="s">
        <v>1501</v>
      </c>
      <c r="E119" t="s">
        <v>1487</v>
      </c>
      <c r="F119" t="s">
        <v>1502</v>
      </c>
      <c r="G119" t="s">
        <v>1503</v>
      </c>
      <c r="H119" t="s">
        <v>1504</v>
      </c>
      <c r="I119" t="s">
        <v>1505</v>
      </c>
      <c r="J119">
        <v>1848421017.5999999</v>
      </c>
      <c r="K119">
        <v>197517514.95679998</v>
      </c>
    </row>
    <row r="120" spans="1:12" x14ac:dyDescent="0.25">
      <c r="A120">
        <v>2024</v>
      </c>
      <c r="B120" s="84">
        <v>45299</v>
      </c>
      <c r="C120" s="84">
        <v>45309</v>
      </c>
      <c r="D120" t="s">
        <v>1506</v>
      </c>
      <c r="E120" t="s">
        <v>1487</v>
      </c>
      <c r="F120" t="s">
        <v>1498</v>
      </c>
      <c r="G120" t="s">
        <v>1507</v>
      </c>
      <c r="H120" t="s">
        <v>1508</v>
      </c>
      <c r="I120">
        <v>24</v>
      </c>
      <c r="J120">
        <v>92103761.879999995</v>
      </c>
      <c r="K120">
        <v>6907568.6505600009</v>
      </c>
    </row>
    <row r="121" spans="1:12" x14ac:dyDescent="0.25">
      <c r="A121">
        <v>2024</v>
      </c>
      <c r="B121" s="84">
        <v>45258</v>
      </c>
      <c r="C121" s="84">
        <v>45309</v>
      </c>
      <c r="D121" t="s">
        <v>1509</v>
      </c>
      <c r="E121" t="s">
        <v>1487</v>
      </c>
      <c r="F121" t="s">
        <v>1498</v>
      </c>
      <c r="G121" t="s">
        <v>1510</v>
      </c>
      <c r="H121" t="s">
        <v>1500</v>
      </c>
      <c r="I121">
        <v>48</v>
      </c>
      <c r="J121">
        <v>170391611.04319999</v>
      </c>
      <c r="K121">
        <v>9909649.8420479968</v>
      </c>
    </row>
    <row r="122" spans="1:12" x14ac:dyDescent="0.25">
      <c r="A122">
        <v>2024</v>
      </c>
      <c r="B122" s="73" t="s">
        <v>1511</v>
      </c>
      <c r="C122" s="84">
        <v>45316</v>
      </c>
      <c r="D122" t="s">
        <v>1512</v>
      </c>
      <c r="E122" t="s">
        <v>1513</v>
      </c>
      <c r="F122" t="s">
        <v>1514</v>
      </c>
      <c r="G122" t="s">
        <v>1017</v>
      </c>
      <c r="H122" t="s">
        <v>1480</v>
      </c>
      <c r="L122" t="s">
        <v>1746</v>
      </c>
    </row>
    <row r="123" spans="1:12" x14ac:dyDescent="0.25">
      <c r="A123">
        <v>2024</v>
      </c>
      <c r="B123" s="84">
        <v>45177</v>
      </c>
      <c r="C123" s="84">
        <v>45317</v>
      </c>
      <c r="D123" t="s">
        <v>1515</v>
      </c>
      <c r="E123" t="s">
        <v>1487</v>
      </c>
      <c r="F123" t="s">
        <v>1498</v>
      </c>
      <c r="G123" t="s">
        <v>1516</v>
      </c>
      <c r="H123" t="s">
        <v>1500</v>
      </c>
      <c r="I123">
        <v>104</v>
      </c>
      <c r="J123">
        <v>317834444.64999992</v>
      </c>
      <c r="K123">
        <v>31577232.862</v>
      </c>
    </row>
    <row r="124" spans="1:12" x14ac:dyDescent="0.25">
      <c r="A124">
        <v>2024</v>
      </c>
      <c r="B124" s="84">
        <v>45134</v>
      </c>
      <c r="C124" s="84">
        <v>45321</v>
      </c>
      <c r="D124" t="s">
        <v>1517</v>
      </c>
      <c r="E124" t="s">
        <v>10</v>
      </c>
      <c r="F124" t="s">
        <v>10</v>
      </c>
      <c r="G124" t="s">
        <v>1518</v>
      </c>
      <c r="H124" t="s">
        <v>1519</v>
      </c>
      <c r="J124">
        <v>78458244.479999989</v>
      </c>
      <c r="L124" t="s">
        <v>1746</v>
      </c>
    </row>
    <row r="125" spans="1:12" x14ac:dyDescent="0.25">
      <c r="A125">
        <v>2024</v>
      </c>
      <c r="B125" s="84">
        <v>45134</v>
      </c>
      <c r="C125" s="84">
        <v>45321</v>
      </c>
      <c r="D125" t="s">
        <v>1520</v>
      </c>
      <c r="E125" t="s">
        <v>1487</v>
      </c>
      <c r="F125" t="s">
        <v>1498</v>
      </c>
      <c r="G125" t="s">
        <v>1521</v>
      </c>
      <c r="H125" t="s">
        <v>796</v>
      </c>
      <c r="I125">
        <v>40</v>
      </c>
      <c r="J125">
        <v>171146048</v>
      </c>
      <c r="K125">
        <v>17341109.760000002</v>
      </c>
    </row>
    <row r="126" spans="1:12" x14ac:dyDescent="0.25">
      <c r="A126">
        <v>2024</v>
      </c>
      <c r="B126" s="84">
        <v>45233</v>
      </c>
      <c r="C126" s="84">
        <v>45323</v>
      </c>
      <c r="D126" t="s">
        <v>1522</v>
      </c>
      <c r="E126" t="s">
        <v>1487</v>
      </c>
      <c r="F126" t="s">
        <v>1498</v>
      </c>
      <c r="G126" t="s">
        <v>1523</v>
      </c>
      <c r="H126" t="s">
        <v>1500</v>
      </c>
      <c r="I126" t="s">
        <v>1524</v>
      </c>
      <c r="J126">
        <v>336235788.68000001</v>
      </c>
      <c r="K126">
        <v>37050454.671360001</v>
      </c>
    </row>
    <row r="127" spans="1:12" x14ac:dyDescent="0.25">
      <c r="A127">
        <v>2024</v>
      </c>
      <c r="B127" s="84">
        <v>45278</v>
      </c>
      <c r="C127" s="84">
        <v>45323</v>
      </c>
      <c r="D127" t="s">
        <v>1525</v>
      </c>
      <c r="E127" t="s">
        <v>1487</v>
      </c>
      <c r="F127" t="s">
        <v>1498</v>
      </c>
      <c r="G127" t="s">
        <v>1526</v>
      </c>
      <c r="H127" t="s">
        <v>1490</v>
      </c>
      <c r="I127">
        <v>100</v>
      </c>
      <c r="J127">
        <v>295506240</v>
      </c>
      <c r="K127">
        <v>31232576.800000004</v>
      </c>
    </row>
    <row r="128" spans="1:12" x14ac:dyDescent="0.25">
      <c r="A128">
        <v>2024</v>
      </c>
      <c r="B128" s="84">
        <v>45260</v>
      </c>
      <c r="C128" s="84">
        <v>45324</v>
      </c>
      <c r="D128" t="s">
        <v>1527</v>
      </c>
      <c r="E128" t="s">
        <v>1487</v>
      </c>
      <c r="F128" t="s">
        <v>259</v>
      </c>
      <c r="G128" t="s">
        <v>1528</v>
      </c>
      <c r="H128" t="s">
        <v>1500</v>
      </c>
      <c r="I128">
        <v>1096</v>
      </c>
      <c r="J128">
        <v>2295706122.9085002</v>
      </c>
      <c r="K128">
        <v>244262941.04077196</v>
      </c>
    </row>
    <row r="129" spans="1:11" x14ac:dyDescent="0.25">
      <c r="A129">
        <v>2024</v>
      </c>
      <c r="B129" s="84">
        <v>45308</v>
      </c>
      <c r="C129" s="84">
        <v>45328</v>
      </c>
      <c r="D129" t="s">
        <v>1529</v>
      </c>
      <c r="E129" t="s">
        <v>1484</v>
      </c>
      <c r="F129" t="s">
        <v>1485</v>
      </c>
      <c r="G129" t="s">
        <v>1529</v>
      </c>
      <c r="H129" t="s">
        <v>1500</v>
      </c>
      <c r="I129">
        <v>192</v>
      </c>
      <c r="J129">
        <v>761149207.20000005</v>
      </c>
      <c r="K129">
        <v>85971553.536000013</v>
      </c>
    </row>
    <row r="130" spans="1:11" x14ac:dyDescent="0.25">
      <c r="A130">
        <v>2024</v>
      </c>
      <c r="B130" s="84">
        <v>45295</v>
      </c>
      <c r="C130" s="84">
        <v>45329</v>
      </c>
      <c r="D130" t="s">
        <v>1530</v>
      </c>
      <c r="E130" t="s">
        <v>1487</v>
      </c>
      <c r="F130" t="s">
        <v>1502</v>
      </c>
      <c r="G130" t="s">
        <v>1449</v>
      </c>
      <c r="H130" t="s">
        <v>771</v>
      </c>
      <c r="I130">
        <v>472</v>
      </c>
      <c r="J130">
        <v>1210324854.2399998</v>
      </c>
      <c r="K130">
        <v>120644828.72767998</v>
      </c>
    </row>
    <row r="131" spans="1:11" x14ac:dyDescent="0.25">
      <c r="A131">
        <v>2024</v>
      </c>
      <c r="B131" s="84">
        <v>45307</v>
      </c>
      <c r="C131" s="84">
        <v>45330</v>
      </c>
      <c r="D131" t="s">
        <v>1531</v>
      </c>
      <c r="E131" t="s">
        <v>1487</v>
      </c>
      <c r="F131" t="s">
        <v>1488</v>
      </c>
      <c r="G131" t="s">
        <v>1532</v>
      </c>
      <c r="H131" t="s">
        <v>619</v>
      </c>
      <c r="I131">
        <v>60</v>
      </c>
      <c r="J131">
        <v>173201869.68000001</v>
      </c>
      <c r="K131">
        <v>11875177.628159998</v>
      </c>
    </row>
    <row r="132" spans="1:11" x14ac:dyDescent="0.25">
      <c r="A132">
        <v>2024</v>
      </c>
      <c r="B132" s="84">
        <v>45317</v>
      </c>
      <c r="C132" s="84">
        <v>45335</v>
      </c>
      <c r="D132" t="s">
        <v>1533</v>
      </c>
      <c r="E132" t="s">
        <v>1487</v>
      </c>
      <c r="F132" t="s">
        <v>1488</v>
      </c>
      <c r="G132" t="s">
        <v>1449</v>
      </c>
      <c r="H132" t="s">
        <v>771</v>
      </c>
      <c r="I132" t="s">
        <v>1534</v>
      </c>
      <c r="J132">
        <v>1214486460.0480003</v>
      </c>
      <c r="K132">
        <v>140307312.40757757</v>
      </c>
    </row>
    <row r="133" spans="1:11" x14ac:dyDescent="0.25">
      <c r="A133">
        <v>2024</v>
      </c>
      <c r="B133" s="84">
        <v>45134</v>
      </c>
      <c r="C133" s="84">
        <v>45335</v>
      </c>
      <c r="D133" t="s">
        <v>1535</v>
      </c>
      <c r="E133" t="s">
        <v>1487</v>
      </c>
      <c r="F133" t="s">
        <v>1488</v>
      </c>
      <c r="G133" t="s">
        <v>1536</v>
      </c>
      <c r="H133" t="s">
        <v>619</v>
      </c>
      <c r="I133">
        <v>48</v>
      </c>
      <c r="J133">
        <v>181574866.80000001</v>
      </c>
      <c r="K133">
        <v>13629974.399999999</v>
      </c>
    </row>
    <row r="134" spans="1:11" x14ac:dyDescent="0.25">
      <c r="A134">
        <v>2024</v>
      </c>
      <c r="B134" s="84">
        <v>45336</v>
      </c>
      <c r="C134" s="84">
        <v>45337</v>
      </c>
      <c r="D134" t="s">
        <v>1537</v>
      </c>
      <c r="E134" t="s">
        <v>1487</v>
      </c>
      <c r="F134" t="s">
        <v>1502</v>
      </c>
      <c r="G134" t="s">
        <v>1538</v>
      </c>
      <c r="H134" t="s">
        <v>1539</v>
      </c>
      <c r="I134">
        <v>432</v>
      </c>
      <c r="J134">
        <v>1383579545.7600002</v>
      </c>
      <c r="K134">
        <v>98444032.784639984</v>
      </c>
    </row>
    <row r="135" spans="1:11" x14ac:dyDescent="0.25">
      <c r="A135">
        <v>2024</v>
      </c>
      <c r="B135" s="84">
        <v>45337</v>
      </c>
      <c r="C135" s="84">
        <v>45337</v>
      </c>
      <c r="D135" t="s">
        <v>1540</v>
      </c>
      <c r="E135" t="s">
        <v>1487</v>
      </c>
      <c r="F135" t="s">
        <v>1502</v>
      </c>
      <c r="G135" t="s">
        <v>1538</v>
      </c>
      <c r="H135" t="s">
        <v>1539</v>
      </c>
      <c r="I135">
        <v>432</v>
      </c>
      <c r="J135">
        <v>1383579545.7600002</v>
      </c>
      <c r="K135">
        <v>98444032.784639984</v>
      </c>
    </row>
    <row r="136" spans="1:11" x14ac:dyDescent="0.25">
      <c r="A136">
        <v>2024</v>
      </c>
      <c r="B136" s="84">
        <v>45598</v>
      </c>
      <c r="C136" s="84">
        <v>45350</v>
      </c>
      <c r="D136" t="s">
        <v>1541</v>
      </c>
      <c r="E136" t="s">
        <v>1487</v>
      </c>
      <c r="F136" t="s">
        <v>1502</v>
      </c>
      <c r="G136" t="s">
        <v>1542</v>
      </c>
      <c r="H136" t="s">
        <v>1490</v>
      </c>
      <c r="I136">
        <v>756</v>
      </c>
      <c r="J136">
        <v>1833701969.05</v>
      </c>
      <c r="K136">
        <v>184159374.65856001</v>
      </c>
    </row>
    <row r="137" spans="1:11" x14ac:dyDescent="0.25">
      <c r="A137">
        <v>2024</v>
      </c>
      <c r="B137" s="84">
        <v>45241</v>
      </c>
      <c r="C137" s="84">
        <v>45359</v>
      </c>
      <c r="D137" t="s">
        <v>1543</v>
      </c>
      <c r="E137" t="s">
        <v>1544</v>
      </c>
      <c r="F137" t="s">
        <v>1544</v>
      </c>
      <c r="G137" t="s">
        <v>1545</v>
      </c>
      <c r="H137" t="s">
        <v>1490</v>
      </c>
      <c r="I137">
        <v>88</v>
      </c>
      <c r="J137">
        <v>249349197.96000001</v>
      </c>
      <c r="K137">
        <v>25988308.66096</v>
      </c>
    </row>
    <row r="138" spans="1:11" x14ac:dyDescent="0.25">
      <c r="A138">
        <v>2024</v>
      </c>
      <c r="B138" s="84">
        <v>45344</v>
      </c>
      <c r="C138" s="84">
        <v>45359</v>
      </c>
      <c r="D138" t="s">
        <v>1546</v>
      </c>
      <c r="E138" t="s">
        <v>1544</v>
      </c>
      <c r="F138" t="s">
        <v>151</v>
      </c>
      <c r="G138" t="s">
        <v>1547</v>
      </c>
      <c r="H138" t="s">
        <v>1490</v>
      </c>
      <c r="I138">
        <v>300</v>
      </c>
      <c r="J138">
        <v>632291938.50000012</v>
      </c>
      <c r="K138">
        <v>71096735.231999993</v>
      </c>
    </row>
    <row r="139" spans="1:11" x14ac:dyDescent="0.25">
      <c r="A139">
        <v>2024</v>
      </c>
      <c r="B139" s="84">
        <v>45363</v>
      </c>
      <c r="C139" s="84">
        <v>45363</v>
      </c>
      <c r="D139" t="s">
        <v>1548</v>
      </c>
      <c r="E139" t="s">
        <v>1487</v>
      </c>
      <c r="F139" t="s">
        <v>1498</v>
      </c>
      <c r="G139" t="s">
        <v>1549</v>
      </c>
      <c r="H139" t="s">
        <v>771</v>
      </c>
      <c r="I139">
        <v>40</v>
      </c>
      <c r="J139">
        <v>143985411.73400003</v>
      </c>
      <c r="K139">
        <v>32470115.205599993</v>
      </c>
    </row>
    <row r="140" spans="1:11" x14ac:dyDescent="0.25">
      <c r="A140">
        <v>2024</v>
      </c>
      <c r="B140" s="84">
        <v>45355</v>
      </c>
      <c r="C140" s="84">
        <v>45363</v>
      </c>
      <c r="D140" t="s">
        <v>1550</v>
      </c>
      <c r="E140" t="s">
        <v>1487</v>
      </c>
      <c r="F140" t="s">
        <v>1502</v>
      </c>
      <c r="G140" t="s">
        <v>1551</v>
      </c>
      <c r="H140" t="s">
        <v>619</v>
      </c>
      <c r="I140">
        <v>40</v>
      </c>
      <c r="J140">
        <v>162910556.29460001</v>
      </c>
      <c r="K140">
        <v>17758370.413766399</v>
      </c>
    </row>
    <row r="141" spans="1:11" x14ac:dyDescent="0.25">
      <c r="A141">
        <v>2024</v>
      </c>
      <c r="B141" s="84">
        <v>45355</v>
      </c>
      <c r="C141" s="84">
        <v>45376</v>
      </c>
      <c r="D141" t="s">
        <v>1553</v>
      </c>
      <c r="E141" t="s">
        <v>1554</v>
      </c>
      <c r="F141" t="s">
        <v>1555</v>
      </c>
      <c r="G141" t="s">
        <v>1556</v>
      </c>
      <c r="H141" t="s">
        <v>1557</v>
      </c>
      <c r="I141">
        <v>128</v>
      </c>
      <c r="J141">
        <v>248037734.88000003</v>
      </c>
      <c r="K141">
        <v>25071287.178239997</v>
      </c>
    </row>
    <row r="142" spans="1:11" x14ac:dyDescent="0.25">
      <c r="A142">
        <v>2024</v>
      </c>
      <c r="B142" s="84">
        <v>45348</v>
      </c>
      <c r="C142" s="84">
        <v>45376</v>
      </c>
      <c r="D142" t="s">
        <v>1558</v>
      </c>
      <c r="E142" t="s">
        <v>1487</v>
      </c>
      <c r="F142" t="s">
        <v>1502</v>
      </c>
      <c r="G142" t="s">
        <v>1559</v>
      </c>
      <c r="H142" t="s">
        <v>1560</v>
      </c>
      <c r="I142">
        <v>1056</v>
      </c>
      <c r="J142">
        <v>3754852879.9119997</v>
      </c>
      <c r="K142">
        <v>318799918.44748801</v>
      </c>
    </row>
    <row r="143" spans="1:11" x14ac:dyDescent="0.25">
      <c r="A143">
        <v>2024</v>
      </c>
      <c r="B143" s="84">
        <v>45394</v>
      </c>
      <c r="C143" s="84">
        <v>45397</v>
      </c>
      <c r="D143" t="s">
        <v>1561</v>
      </c>
      <c r="E143" t="s">
        <v>1487</v>
      </c>
      <c r="F143" t="s">
        <v>1488</v>
      </c>
      <c r="G143" t="s">
        <v>1562</v>
      </c>
      <c r="H143" t="s">
        <v>1563</v>
      </c>
      <c r="I143">
        <v>72</v>
      </c>
      <c r="J143">
        <v>276013727.63999999</v>
      </c>
      <c r="K143">
        <v>25116526.8792</v>
      </c>
    </row>
    <row r="144" spans="1:11" x14ac:dyDescent="0.25">
      <c r="A144">
        <v>2024</v>
      </c>
      <c r="B144" s="84">
        <v>45371</v>
      </c>
      <c r="C144" s="84">
        <v>45397</v>
      </c>
      <c r="D144" t="s">
        <v>781</v>
      </c>
      <c r="E144" t="s">
        <v>1487</v>
      </c>
      <c r="F144" t="s">
        <v>1502</v>
      </c>
      <c r="G144" t="s">
        <v>1564</v>
      </c>
      <c r="H144" t="s">
        <v>1563</v>
      </c>
      <c r="I144">
        <v>528</v>
      </c>
      <c r="J144">
        <v>1023724338.4362</v>
      </c>
      <c r="K144">
        <v>97427478.379999995</v>
      </c>
    </row>
    <row r="145" spans="1:12" x14ac:dyDescent="0.25">
      <c r="A145">
        <v>2024</v>
      </c>
      <c r="B145" s="84">
        <v>45371</v>
      </c>
      <c r="C145" s="84">
        <v>45399</v>
      </c>
      <c r="D145" t="s">
        <v>1565</v>
      </c>
      <c r="E145" t="s">
        <v>1487</v>
      </c>
      <c r="F145" t="s">
        <v>1498</v>
      </c>
      <c r="G145" t="s">
        <v>1566</v>
      </c>
      <c r="H145" t="s">
        <v>1563</v>
      </c>
      <c r="I145">
        <v>608</v>
      </c>
      <c r="J145">
        <v>1031619601.9800003</v>
      </c>
      <c r="K145">
        <v>112224225.97783998</v>
      </c>
    </row>
    <row r="146" spans="1:12" x14ac:dyDescent="0.25">
      <c r="A146">
        <v>2024</v>
      </c>
      <c r="B146" s="84">
        <v>45383</v>
      </c>
      <c r="C146" s="84">
        <v>45399</v>
      </c>
      <c r="D146" t="s">
        <v>1567</v>
      </c>
      <c r="E146" t="s">
        <v>1568</v>
      </c>
      <c r="F146" t="s">
        <v>1568</v>
      </c>
      <c r="G146" t="s">
        <v>1569</v>
      </c>
      <c r="H146" t="s">
        <v>1480</v>
      </c>
      <c r="I146">
        <v>48</v>
      </c>
      <c r="J146">
        <v>177896724.60000002</v>
      </c>
      <c r="K146">
        <v>19559232.604800001</v>
      </c>
    </row>
    <row r="147" spans="1:12" x14ac:dyDescent="0.25">
      <c r="A147">
        <v>2024</v>
      </c>
      <c r="B147" s="84">
        <v>45399</v>
      </c>
      <c r="C147" s="84">
        <v>45399</v>
      </c>
      <c r="D147" t="s">
        <v>1570</v>
      </c>
      <c r="E147" t="s">
        <v>1513</v>
      </c>
      <c r="F147" t="s">
        <v>1514</v>
      </c>
      <c r="G147" t="s">
        <v>1571</v>
      </c>
      <c r="H147" t="s">
        <v>1572</v>
      </c>
      <c r="L147" t="s">
        <v>1109</v>
      </c>
    </row>
    <row r="148" spans="1:12" x14ac:dyDescent="0.25">
      <c r="A148">
        <v>2024</v>
      </c>
      <c r="B148" s="84">
        <v>45307</v>
      </c>
      <c r="C148" s="84">
        <v>45418</v>
      </c>
      <c r="D148" t="s">
        <v>1573</v>
      </c>
      <c r="E148" t="s">
        <v>1484</v>
      </c>
      <c r="F148" t="s">
        <v>1485</v>
      </c>
      <c r="G148" t="s">
        <v>1574</v>
      </c>
      <c r="H148" t="s">
        <v>1575</v>
      </c>
      <c r="J148">
        <v>451540590.07000005</v>
      </c>
      <c r="L148" t="s">
        <v>1109</v>
      </c>
    </row>
    <row r="149" spans="1:12" x14ac:dyDescent="0.25">
      <c r="A149">
        <v>2024</v>
      </c>
      <c r="B149" s="84">
        <v>45266</v>
      </c>
      <c r="C149" s="84">
        <v>45413</v>
      </c>
      <c r="D149" t="s">
        <v>1576</v>
      </c>
      <c r="E149" t="s">
        <v>1577</v>
      </c>
      <c r="F149" t="s">
        <v>1577</v>
      </c>
      <c r="G149" t="s">
        <v>1578</v>
      </c>
      <c r="H149" t="s">
        <v>1575</v>
      </c>
      <c r="L149" t="s">
        <v>1109</v>
      </c>
    </row>
    <row r="150" spans="1:12" x14ac:dyDescent="0.25">
      <c r="A150">
        <v>2024</v>
      </c>
      <c r="B150" s="84">
        <v>45355</v>
      </c>
      <c r="C150" s="84">
        <v>45413</v>
      </c>
      <c r="D150" t="s">
        <v>1456</v>
      </c>
      <c r="E150" t="s">
        <v>1487</v>
      </c>
      <c r="F150" t="s">
        <v>1502</v>
      </c>
      <c r="G150" t="s">
        <v>1457</v>
      </c>
      <c r="H150" t="s">
        <v>1579</v>
      </c>
      <c r="J150">
        <v>21356812284.799999</v>
      </c>
      <c r="L150" t="s">
        <v>1109</v>
      </c>
    </row>
    <row r="151" spans="1:12" x14ac:dyDescent="0.25">
      <c r="A151">
        <v>2024</v>
      </c>
      <c r="B151" s="84">
        <v>45321</v>
      </c>
      <c r="C151" s="84">
        <v>45418</v>
      </c>
      <c r="D151" t="s">
        <v>1580</v>
      </c>
      <c r="E151" t="s">
        <v>1581</v>
      </c>
      <c r="F151" t="s">
        <v>1582</v>
      </c>
      <c r="G151" t="s">
        <v>1583</v>
      </c>
      <c r="H151" t="s">
        <v>1557</v>
      </c>
      <c r="I151">
        <v>48</v>
      </c>
      <c r="J151">
        <v>113211791.13999999</v>
      </c>
      <c r="K151">
        <v>11685569.550720001</v>
      </c>
    </row>
    <row r="152" spans="1:12" x14ac:dyDescent="0.25">
      <c r="A152">
        <v>2024</v>
      </c>
      <c r="B152" s="84">
        <v>45378</v>
      </c>
      <c r="C152" s="84">
        <v>45427</v>
      </c>
      <c r="D152" t="s">
        <v>1584</v>
      </c>
      <c r="E152" t="s">
        <v>1487</v>
      </c>
      <c r="F152" t="s">
        <v>1502</v>
      </c>
      <c r="G152" t="s">
        <v>1585</v>
      </c>
      <c r="H152" t="s">
        <v>1464</v>
      </c>
      <c r="I152">
        <v>196</v>
      </c>
      <c r="J152">
        <v>659940888.85000002</v>
      </c>
      <c r="K152">
        <v>68835476.940799996</v>
      </c>
    </row>
    <row r="153" spans="1:12" x14ac:dyDescent="0.25">
      <c r="A153">
        <v>2024</v>
      </c>
      <c r="B153" s="84">
        <v>45399</v>
      </c>
      <c r="C153" s="84">
        <v>45427</v>
      </c>
      <c r="D153" t="s">
        <v>1586</v>
      </c>
      <c r="E153" t="s">
        <v>1487</v>
      </c>
      <c r="F153" t="s">
        <v>1488</v>
      </c>
      <c r="G153" t="s">
        <v>1587</v>
      </c>
      <c r="H153" t="s">
        <v>1588</v>
      </c>
      <c r="I153">
        <v>28</v>
      </c>
      <c r="J153">
        <v>107409615.2</v>
      </c>
      <c r="K153">
        <v>8134331.2797600003</v>
      </c>
    </row>
    <row r="154" spans="1:12" x14ac:dyDescent="0.25">
      <c r="A154">
        <v>2024</v>
      </c>
      <c r="B154" s="84">
        <v>45335</v>
      </c>
      <c r="C154" s="84">
        <v>45428</v>
      </c>
      <c r="D154" t="s">
        <v>1589</v>
      </c>
      <c r="E154" t="s">
        <v>1487</v>
      </c>
      <c r="F154" t="s">
        <v>1502</v>
      </c>
      <c r="G154" t="s">
        <v>1463</v>
      </c>
      <c r="H154" t="s">
        <v>644</v>
      </c>
      <c r="I154">
        <v>3088</v>
      </c>
      <c r="J154">
        <v>10946374942.364401</v>
      </c>
      <c r="K154">
        <v>963001725.11849606</v>
      </c>
    </row>
    <row r="155" spans="1:12" x14ac:dyDescent="0.25">
      <c r="A155">
        <v>2024</v>
      </c>
      <c r="B155" s="84">
        <v>45399</v>
      </c>
      <c r="C155" s="84">
        <v>45432</v>
      </c>
      <c r="D155" t="s">
        <v>1590</v>
      </c>
      <c r="E155" t="s">
        <v>1487</v>
      </c>
      <c r="F155" t="s">
        <v>1498</v>
      </c>
      <c r="G155" t="s">
        <v>1591</v>
      </c>
      <c r="H155" t="s">
        <v>1592</v>
      </c>
      <c r="I155">
        <v>1968</v>
      </c>
      <c r="J155">
        <v>4333271458.6700001</v>
      </c>
      <c r="K155">
        <v>475330485.80807996</v>
      </c>
    </row>
    <row r="156" spans="1:12" x14ac:dyDescent="0.25">
      <c r="A156">
        <v>2024</v>
      </c>
      <c r="B156" s="84">
        <v>45310</v>
      </c>
      <c r="C156" s="84">
        <v>45434</v>
      </c>
      <c r="D156" t="s">
        <v>1593</v>
      </c>
      <c r="E156" t="s">
        <v>1544</v>
      </c>
      <c r="F156" t="s">
        <v>1544</v>
      </c>
      <c r="G156" t="s">
        <v>1594</v>
      </c>
      <c r="H156" t="s">
        <v>1595</v>
      </c>
      <c r="I156">
        <v>420</v>
      </c>
      <c r="J156">
        <v>1789576007.8999999</v>
      </c>
      <c r="K156">
        <v>147847585.07776001</v>
      </c>
    </row>
    <row r="157" spans="1:12" x14ac:dyDescent="0.25">
      <c r="A157">
        <v>2024</v>
      </c>
      <c r="B157" s="84">
        <v>45391</v>
      </c>
      <c r="C157" s="84">
        <v>45441</v>
      </c>
      <c r="D157" t="s">
        <v>1596</v>
      </c>
      <c r="E157" t="s">
        <v>1487</v>
      </c>
      <c r="F157" t="s">
        <v>1502</v>
      </c>
      <c r="G157" t="s">
        <v>1597</v>
      </c>
      <c r="H157" t="s">
        <v>1490</v>
      </c>
      <c r="I157">
        <v>296</v>
      </c>
      <c r="J157">
        <v>1046286524.2900002</v>
      </c>
      <c r="K157">
        <v>110512513.8972</v>
      </c>
    </row>
    <row r="158" spans="1:12" x14ac:dyDescent="0.25">
      <c r="A158">
        <v>2024</v>
      </c>
      <c r="B158" s="84">
        <v>45394</v>
      </c>
      <c r="C158" s="84">
        <v>45443</v>
      </c>
      <c r="D158" t="s">
        <v>1598</v>
      </c>
      <c r="E158" t="s">
        <v>1484</v>
      </c>
      <c r="F158" t="s">
        <v>1485</v>
      </c>
      <c r="G158" t="s">
        <v>1599</v>
      </c>
      <c r="H158" t="s">
        <v>1508</v>
      </c>
      <c r="I158">
        <v>48</v>
      </c>
      <c r="J158">
        <v>207358230.37440002</v>
      </c>
      <c r="K158">
        <v>16162785.4833792</v>
      </c>
    </row>
    <row r="159" spans="1:12" x14ac:dyDescent="0.25">
      <c r="A159">
        <v>2024</v>
      </c>
      <c r="B159" s="84">
        <v>45371</v>
      </c>
      <c r="C159" s="84">
        <v>45462</v>
      </c>
      <c r="D159" t="s">
        <v>1600</v>
      </c>
      <c r="E159" t="s">
        <v>1487</v>
      </c>
      <c r="F159" t="s">
        <v>1502</v>
      </c>
      <c r="G159" t="s">
        <v>1542</v>
      </c>
      <c r="H159" t="s">
        <v>1601</v>
      </c>
      <c r="I159" t="s">
        <v>1602</v>
      </c>
      <c r="J159">
        <v>3015069645.21</v>
      </c>
      <c r="K159">
        <v>320857077.48751998</v>
      </c>
    </row>
    <row r="160" spans="1:12" x14ac:dyDescent="0.25">
      <c r="A160">
        <v>2024</v>
      </c>
      <c r="B160" s="84">
        <v>45404</v>
      </c>
      <c r="C160" s="84">
        <v>45449</v>
      </c>
      <c r="D160" t="s">
        <v>1603</v>
      </c>
      <c r="E160" t="s">
        <v>1604</v>
      </c>
      <c r="F160" t="s">
        <v>1604</v>
      </c>
      <c r="G160" t="s">
        <v>1605</v>
      </c>
      <c r="H160" t="s">
        <v>1601</v>
      </c>
      <c r="I160">
        <v>320</v>
      </c>
      <c r="J160">
        <v>607055128.85000002</v>
      </c>
      <c r="K160">
        <v>65810591.127599999</v>
      </c>
    </row>
    <row r="161" spans="1:12" x14ac:dyDescent="0.25">
      <c r="A161">
        <v>2024</v>
      </c>
      <c r="B161" s="84">
        <v>45429</v>
      </c>
      <c r="C161" s="84">
        <v>45449</v>
      </c>
      <c r="D161" t="s">
        <v>1606</v>
      </c>
      <c r="E161" t="s">
        <v>1487</v>
      </c>
      <c r="F161" t="s">
        <v>1498</v>
      </c>
      <c r="G161" t="s">
        <v>1607</v>
      </c>
      <c r="H161" t="s">
        <v>1563</v>
      </c>
      <c r="L161" t="s">
        <v>1109</v>
      </c>
    </row>
    <row r="162" spans="1:12" x14ac:dyDescent="0.25">
      <c r="A162">
        <v>2024</v>
      </c>
      <c r="B162" s="84">
        <v>45448</v>
      </c>
      <c r="C162" s="84">
        <v>45454</v>
      </c>
      <c r="D162" t="s">
        <v>1608</v>
      </c>
      <c r="E162" t="s">
        <v>1487</v>
      </c>
      <c r="F162" t="s">
        <v>259</v>
      </c>
      <c r="G162" t="s">
        <v>1538</v>
      </c>
      <c r="H162" t="s">
        <v>1539</v>
      </c>
      <c r="I162">
        <v>488</v>
      </c>
      <c r="J162">
        <v>1806255014.3400002</v>
      </c>
      <c r="K162">
        <v>132211700.59824</v>
      </c>
    </row>
    <row r="163" spans="1:12" x14ac:dyDescent="0.25">
      <c r="A163">
        <v>2024</v>
      </c>
      <c r="B163" s="84">
        <v>45401</v>
      </c>
      <c r="C163" s="73" t="s">
        <v>1609</v>
      </c>
      <c r="D163" t="s">
        <v>1610</v>
      </c>
      <c r="E163" t="s">
        <v>1487</v>
      </c>
      <c r="F163" t="s">
        <v>1498</v>
      </c>
      <c r="G163" t="s">
        <v>1611</v>
      </c>
      <c r="H163" t="s">
        <v>1539</v>
      </c>
      <c r="I163">
        <v>80</v>
      </c>
      <c r="J163">
        <v>303032048.80000001</v>
      </c>
      <c r="K163">
        <v>25179309.959999997</v>
      </c>
    </row>
    <row r="164" spans="1:12" x14ac:dyDescent="0.25">
      <c r="A164">
        <v>2024</v>
      </c>
      <c r="B164" s="84">
        <v>45448</v>
      </c>
      <c r="C164" s="84">
        <v>45470</v>
      </c>
      <c r="D164" t="s">
        <v>1612</v>
      </c>
      <c r="E164" t="s">
        <v>1613</v>
      </c>
      <c r="F164" t="s">
        <v>1614</v>
      </c>
      <c r="G164" t="s">
        <v>1246</v>
      </c>
      <c r="H164" t="s">
        <v>1572</v>
      </c>
      <c r="I164">
        <v>256</v>
      </c>
      <c r="J164">
        <v>556001813.37</v>
      </c>
      <c r="K164">
        <v>61317661.9155</v>
      </c>
    </row>
    <row r="165" spans="1:12" x14ac:dyDescent="0.25">
      <c r="A165">
        <v>2024</v>
      </c>
      <c r="B165" s="84">
        <v>45310</v>
      </c>
      <c r="C165" s="84">
        <v>45475</v>
      </c>
      <c r="D165" t="s">
        <v>1615</v>
      </c>
      <c r="E165" t="s">
        <v>1487</v>
      </c>
      <c r="F165" t="s">
        <v>1498</v>
      </c>
      <c r="G165" t="s">
        <v>1616</v>
      </c>
      <c r="H165" t="s">
        <v>1617</v>
      </c>
      <c r="I165">
        <v>32</v>
      </c>
      <c r="J165">
        <v>110392038.96000001</v>
      </c>
      <c r="K165">
        <v>11396760.331519999</v>
      </c>
    </row>
    <row r="166" spans="1:12" x14ac:dyDescent="0.25">
      <c r="A166">
        <v>2024</v>
      </c>
      <c r="B166" s="84">
        <v>45443</v>
      </c>
      <c r="C166" s="84">
        <v>45476</v>
      </c>
      <c r="D166" t="s">
        <v>1618</v>
      </c>
      <c r="E166" t="s">
        <v>1487</v>
      </c>
      <c r="F166" t="s">
        <v>1502</v>
      </c>
      <c r="G166" t="s">
        <v>1619</v>
      </c>
      <c r="H166" t="s">
        <v>771</v>
      </c>
      <c r="I166">
        <v>624</v>
      </c>
      <c r="J166">
        <v>2416231593.1199999</v>
      </c>
      <c r="K166">
        <v>236793917.73614636</v>
      </c>
    </row>
    <row r="167" spans="1:12" x14ac:dyDescent="0.25">
      <c r="A167">
        <v>2024</v>
      </c>
      <c r="B167" s="84">
        <v>45422</v>
      </c>
      <c r="C167" s="84">
        <v>45477</v>
      </c>
      <c r="D167" t="s">
        <v>1620</v>
      </c>
      <c r="E167" t="s">
        <v>1621</v>
      </c>
      <c r="F167" t="s">
        <v>1622</v>
      </c>
      <c r="G167" t="s">
        <v>1599</v>
      </c>
      <c r="H167" t="s">
        <v>1572</v>
      </c>
      <c r="I167">
        <v>288</v>
      </c>
      <c r="J167">
        <v>959260173.86879992</v>
      </c>
      <c r="K167">
        <v>71000269.909977615</v>
      </c>
    </row>
    <row r="168" spans="1:12" x14ac:dyDescent="0.25">
      <c r="A168">
        <v>2024</v>
      </c>
      <c r="B168" s="84">
        <v>45478</v>
      </c>
      <c r="C168" s="84">
        <v>45481</v>
      </c>
      <c r="D168" t="s">
        <v>1512</v>
      </c>
      <c r="E168" t="s">
        <v>1623</v>
      </c>
      <c r="F168" t="s">
        <v>1624</v>
      </c>
      <c r="G168" t="s">
        <v>1017</v>
      </c>
      <c r="H168" t="s">
        <v>1625</v>
      </c>
      <c r="I168">
        <v>636</v>
      </c>
      <c r="J168">
        <v>2009843621.7475998</v>
      </c>
      <c r="K168">
        <v>208475259.66421437</v>
      </c>
    </row>
    <row r="169" spans="1:12" x14ac:dyDescent="0.25">
      <c r="A169">
        <v>2024</v>
      </c>
      <c r="B169" s="84">
        <v>45322</v>
      </c>
      <c r="C169" s="84">
        <v>45488</v>
      </c>
      <c r="D169" t="s">
        <v>1626</v>
      </c>
      <c r="E169" t="s">
        <v>1484</v>
      </c>
      <c r="F169" t="s">
        <v>1485</v>
      </c>
      <c r="G169" t="s">
        <v>1627</v>
      </c>
      <c r="H169" t="s">
        <v>796</v>
      </c>
      <c r="I169">
        <v>72</v>
      </c>
      <c r="J169">
        <v>261336495.02039999</v>
      </c>
      <c r="K169">
        <v>19819776.040905595</v>
      </c>
    </row>
    <row r="170" spans="1:12" x14ac:dyDescent="0.25">
      <c r="A170">
        <v>2024</v>
      </c>
      <c r="B170" s="84">
        <v>45462</v>
      </c>
      <c r="C170" s="84">
        <v>45490</v>
      </c>
      <c r="D170" t="s">
        <v>1628</v>
      </c>
      <c r="E170" t="s">
        <v>10</v>
      </c>
      <c r="F170" t="s">
        <v>10</v>
      </c>
      <c r="G170" t="s">
        <v>1629</v>
      </c>
      <c r="H170" t="s">
        <v>1625</v>
      </c>
      <c r="I170">
        <v>80</v>
      </c>
      <c r="J170">
        <v>186348323.63999996</v>
      </c>
      <c r="K170">
        <v>19680630.241280001</v>
      </c>
    </row>
    <row r="171" spans="1:12" x14ac:dyDescent="0.25">
      <c r="A171">
        <v>2024</v>
      </c>
      <c r="B171" s="84">
        <v>45440</v>
      </c>
      <c r="C171" s="84">
        <v>45491</v>
      </c>
      <c r="D171" t="s">
        <v>1630</v>
      </c>
      <c r="E171" t="s">
        <v>1487</v>
      </c>
      <c r="F171" t="s">
        <v>1488</v>
      </c>
      <c r="G171" t="s">
        <v>1631</v>
      </c>
      <c r="H171" t="s">
        <v>796</v>
      </c>
      <c r="I171">
        <v>14</v>
      </c>
      <c r="J171">
        <v>30380292.000000007</v>
      </c>
      <c r="K171">
        <v>3051639.4598400001</v>
      </c>
    </row>
    <row r="172" spans="1:12" x14ac:dyDescent="0.25">
      <c r="A172">
        <v>2024</v>
      </c>
      <c r="B172" s="84">
        <v>45462</v>
      </c>
      <c r="C172" s="84">
        <v>45491</v>
      </c>
      <c r="D172" t="s">
        <v>1632</v>
      </c>
      <c r="E172" t="s">
        <v>1544</v>
      </c>
      <c r="F172" t="s">
        <v>1544</v>
      </c>
      <c r="G172" t="s">
        <v>1633</v>
      </c>
      <c r="H172" t="s">
        <v>1557</v>
      </c>
      <c r="I172" t="s">
        <v>1634</v>
      </c>
      <c r="J172">
        <v>311456068.27525002</v>
      </c>
      <c r="K172">
        <v>35958568.977858</v>
      </c>
    </row>
    <row r="173" spans="1:12" x14ac:dyDescent="0.25">
      <c r="A173">
        <v>2024</v>
      </c>
      <c r="B173" s="84">
        <v>45295</v>
      </c>
      <c r="C173" s="84">
        <v>45498</v>
      </c>
      <c r="D173" t="s">
        <v>1635</v>
      </c>
      <c r="E173" t="s">
        <v>1487</v>
      </c>
      <c r="F173" t="s">
        <v>1488</v>
      </c>
      <c r="G173" t="s">
        <v>1636</v>
      </c>
      <c r="H173" t="s">
        <v>1572</v>
      </c>
      <c r="I173">
        <v>64</v>
      </c>
      <c r="J173">
        <v>240593422.00000003</v>
      </c>
      <c r="K173">
        <v>25346762.609280001</v>
      </c>
    </row>
    <row r="174" spans="1:12" x14ac:dyDescent="0.25">
      <c r="A174">
        <v>2024</v>
      </c>
      <c r="B174" s="84">
        <v>45500</v>
      </c>
      <c r="C174" s="84">
        <v>45503</v>
      </c>
      <c r="D174" t="s">
        <v>1637</v>
      </c>
      <c r="E174" t="s">
        <v>1544</v>
      </c>
      <c r="F174" t="s">
        <v>1638</v>
      </c>
      <c r="G174" t="s">
        <v>1639</v>
      </c>
      <c r="H174" t="s">
        <v>1640</v>
      </c>
      <c r="I174">
        <v>416</v>
      </c>
      <c r="J174">
        <v>1636322428.0532</v>
      </c>
      <c r="K174">
        <v>161976080.62471682</v>
      </c>
    </row>
    <row r="175" spans="1:12" x14ac:dyDescent="0.25">
      <c r="A175">
        <v>2024</v>
      </c>
      <c r="B175" s="84">
        <v>45467</v>
      </c>
      <c r="C175" s="84">
        <v>45504</v>
      </c>
      <c r="D175" t="s">
        <v>1641</v>
      </c>
      <c r="E175" t="s">
        <v>10</v>
      </c>
      <c r="F175" t="s">
        <v>10</v>
      </c>
      <c r="G175" t="s">
        <v>1642</v>
      </c>
      <c r="H175" t="s">
        <v>1617</v>
      </c>
      <c r="I175">
        <v>32</v>
      </c>
      <c r="J175">
        <v>96316507.889999986</v>
      </c>
      <c r="K175">
        <v>9435337.2147199996</v>
      </c>
    </row>
    <row r="176" spans="1:12" x14ac:dyDescent="0.25">
      <c r="A176">
        <v>2024</v>
      </c>
      <c r="B176" s="84">
        <v>45463</v>
      </c>
      <c r="C176" s="84">
        <v>45506</v>
      </c>
      <c r="D176" t="s">
        <v>1643</v>
      </c>
      <c r="E176" t="s">
        <v>1487</v>
      </c>
      <c r="F176" t="s">
        <v>1488</v>
      </c>
      <c r="G176" t="s">
        <v>1643</v>
      </c>
      <c r="H176" t="s">
        <v>1644</v>
      </c>
      <c r="I176">
        <v>48</v>
      </c>
      <c r="J176">
        <v>172276843.29479998</v>
      </c>
      <c r="K176">
        <v>15104030.327372799</v>
      </c>
    </row>
    <row r="177" spans="1:12" x14ac:dyDescent="0.25">
      <c r="A177">
        <v>2024</v>
      </c>
      <c r="B177" s="84">
        <v>45511</v>
      </c>
      <c r="C177" s="84">
        <v>45513</v>
      </c>
      <c r="D177" t="s">
        <v>1576</v>
      </c>
      <c r="E177" t="s">
        <v>1577</v>
      </c>
      <c r="F177" t="s">
        <v>1577</v>
      </c>
      <c r="G177" t="s">
        <v>1645</v>
      </c>
      <c r="H177" t="s">
        <v>1575</v>
      </c>
      <c r="I177">
        <v>440</v>
      </c>
      <c r="J177">
        <v>1475808798.53</v>
      </c>
      <c r="K177">
        <v>126931032.8072</v>
      </c>
    </row>
    <row r="178" spans="1:12" x14ac:dyDescent="0.25">
      <c r="A178">
        <v>2024</v>
      </c>
      <c r="B178" s="84">
        <v>45453</v>
      </c>
      <c r="C178" s="84">
        <v>45513</v>
      </c>
      <c r="D178" t="s">
        <v>1646</v>
      </c>
      <c r="E178" t="s">
        <v>10</v>
      </c>
      <c r="F178" t="s">
        <v>10</v>
      </c>
      <c r="G178" t="s">
        <v>1647</v>
      </c>
      <c r="H178" t="s">
        <v>1617</v>
      </c>
      <c r="I178">
        <v>3000</v>
      </c>
      <c r="J178">
        <v>7998033169.3760014</v>
      </c>
      <c r="K178">
        <v>875614608.33288002</v>
      </c>
    </row>
    <row r="179" spans="1:12" x14ac:dyDescent="0.25">
      <c r="A179">
        <v>2024</v>
      </c>
      <c r="B179" s="84">
        <v>45432</v>
      </c>
      <c r="C179" s="84">
        <v>45513</v>
      </c>
      <c r="D179" t="s">
        <v>1437</v>
      </c>
      <c r="E179" t="s">
        <v>1648</v>
      </c>
      <c r="F179" t="s">
        <v>1649</v>
      </c>
      <c r="G179" t="s">
        <v>1347</v>
      </c>
      <c r="H179" t="s">
        <v>1617</v>
      </c>
      <c r="I179">
        <v>896</v>
      </c>
      <c r="J179">
        <v>2364541098.8832002</v>
      </c>
      <c r="K179">
        <v>267859922.20323837</v>
      </c>
    </row>
    <row r="180" spans="1:12" x14ac:dyDescent="0.25">
      <c r="A180">
        <v>2024</v>
      </c>
      <c r="B180" s="84">
        <v>45427</v>
      </c>
      <c r="C180" s="84">
        <v>45531</v>
      </c>
      <c r="D180" t="s">
        <v>1650</v>
      </c>
      <c r="E180" t="s">
        <v>1568</v>
      </c>
      <c r="F180" t="s">
        <v>1568</v>
      </c>
      <c r="G180" t="s">
        <v>1651</v>
      </c>
      <c r="H180" t="s">
        <v>1617</v>
      </c>
      <c r="I180">
        <v>160</v>
      </c>
      <c r="J180">
        <v>534030705.80000001</v>
      </c>
      <c r="K180">
        <v>57935065.870399997</v>
      </c>
    </row>
    <row r="181" spans="1:12" x14ac:dyDescent="0.25">
      <c r="A181">
        <v>2024</v>
      </c>
      <c r="B181" s="84">
        <v>45460</v>
      </c>
      <c r="C181" s="84">
        <v>45532</v>
      </c>
      <c r="D181" t="s">
        <v>1652</v>
      </c>
      <c r="E181" t="s">
        <v>1487</v>
      </c>
      <c r="F181" t="s">
        <v>1498</v>
      </c>
      <c r="G181" t="s">
        <v>1653</v>
      </c>
      <c r="H181" t="s">
        <v>1617</v>
      </c>
      <c r="I181">
        <v>12</v>
      </c>
      <c r="J181">
        <v>38008353.729999997</v>
      </c>
      <c r="K181">
        <v>3979883.3796799998</v>
      </c>
    </row>
    <row r="182" spans="1:12" x14ac:dyDescent="0.25">
      <c r="A182">
        <v>2024</v>
      </c>
      <c r="B182" s="84">
        <v>45499</v>
      </c>
      <c r="C182" s="84">
        <v>45533</v>
      </c>
      <c r="D182" t="s">
        <v>1654</v>
      </c>
      <c r="E182" t="s">
        <v>1487</v>
      </c>
      <c r="F182" t="s">
        <v>1655</v>
      </c>
      <c r="G182" t="s">
        <v>1587</v>
      </c>
      <c r="H182" t="s">
        <v>1617</v>
      </c>
      <c r="I182">
        <v>64</v>
      </c>
      <c r="J182">
        <v>214457703.03999999</v>
      </c>
      <c r="K182">
        <v>21886390.609920003</v>
      </c>
    </row>
    <row r="183" spans="1:12" x14ac:dyDescent="0.25">
      <c r="A183">
        <v>2024</v>
      </c>
      <c r="B183" s="84">
        <v>45496</v>
      </c>
      <c r="C183" s="84">
        <v>45534</v>
      </c>
      <c r="D183" t="s">
        <v>1656</v>
      </c>
      <c r="E183" t="s">
        <v>1513</v>
      </c>
      <c r="F183" t="s">
        <v>1657</v>
      </c>
      <c r="G183" t="s">
        <v>1658</v>
      </c>
      <c r="H183" t="s">
        <v>1557</v>
      </c>
      <c r="I183">
        <v>3473</v>
      </c>
      <c r="J183">
        <v>6372307341.8400002</v>
      </c>
      <c r="K183">
        <v>700699118.58904004</v>
      </c>
    </row>
    <row r="184" spans="1:12" x14ac:dyDescent="0.25">
      <c r="A184">
        <v>2024</v>
      </c>
      <c r="B184" s="84">
        <v>45499</v>
      </c>
      <c r="C184" s="84">
        <v>45544</v>
      </c>
      <c r="D184" t="s">
        <v>1357</v>
      </c>
      <c r="E184" t="s">
        <v>1487</v>
      </c>
      <c r="F184" t="s">
        <v>1502</v>
      </c>
      <c r="G184" t="s">
        <v>1659</v>
      </c>
      <c r="H184" t="s">
        <v>1557</v>
      </c>
      <c r="I184">
        <v>656</v>
      </c>
      <c r="J184">
        <v>2806239962.1456003</v>
      </c>
      <c r="K184">
        <v>287182180.84144962</v>
      </c>
    </row>
    <row r="185" spans="1:12" x14ac:dyDescent="0.25">
      <c r="A185">
        <v>2024</v>
      </c>
      <c r="B185" s="84">
        <v>45540</v>
      </c>
      <c r="C185" s="84">
        <v>45545</v>
      </c>
      <c r="D185" t="s">
        <v>1606</v>
      </c>
      <c r="E185" t="s">
        <v>1487</v>
      </c>
      <c r="F185" t="s">
        <v>1498</v>
      </c>
      <c r="G185" t="s">
        <v>1607</v>
      </c>
      <c r="H185" t="s">
        <v>771</v>
      </c>
      <c r="I185">
        <v>1864</v>
      </c>
      <c r="J185">
        <v>5769491498.2940006</v>
      </c>
      <c r="K185">
        <v>600032773.38641274</v>
      </c>
    </row>
    <row r="186" spans="1:12" x14ac:dyDescent="0.25">
      <c r="A186">
        <v>2024</v>
      </c>
      <c r="B186" s="84">
        <v>45499</v>
      </c>
      <c r="C186" s="84">
        <v>45545</v>
      </c>
      <c r="D186" t="s">
        <v>1660</v>
      </c>
      <c r="E186" t="s">
        <v>1487</v>
      </c>
      <c r="F186" t="s">
        <v>1502</v>
      </c>
      <c r="G186" t="s">
        <v>1661</v>
      </c>
      <c r="H186" t="s">
        <v>1572</v>
      </c>
      <c r="I186">
        <v>128</v>
      </c>
      <c r="J186">
        <v>226799558.92000002</v>
      </c>
      <c r="K186">
        <v>24552940.126479998</v>
      </c>
    </row>
    <row r="187" spans="1:12" x14ac:dyDescent="0.25">
      <c r="A187">
        <v>2024</v>
      </c>
      <c r="B187" s="84">
        <v>45499</v>
      </c>
      <c r="C187" s="84">
        <v>45545</v>
      </c>
      <c r="D187" t="s">
        <v>1662</v>
      </c>
      <c r="E187" t="s">
        <v>1487</v>
      </c>
      <c r="F187" t="s">
        <v>1502</v>
      </c>
      <c r="G187" t="s">
        <v>1661</v>
      </c>
      <c r="H187" t="s">
        <v>1572</v>
      </c>
      <c r="I187">
        <v>112</v>
      </c>
      <c r="J187">
        <v>203919473.75</v>
      </c>
      <c r="K187">
        <v>21987939.68832</v>
      </c>
    </row>
    <row r="188" spans="1:12" x14ac:dyDescent="0.25">
      <c r="A188">
        <v>2024</v>
      </c>
      <c r="B188" s="84">
        <v>45496</v>
      </c>
      <c r="C188" s="84">
        <v>45547</v>
      </c>
      <c r="D188" t="s">
        <v>1663</v>
      </c>
      <c r="E188" t="s">
        <v>1487</v>
      </c>
      <c r="F188" t="s">
        <v>1664</v>
      </c>
      <c r="G188" t="s">
        <v>1665</v>
      </c>
      <c r="H188" t="s">
        <v>1563</v>
      </c>
      <c r="J188">
        <v>477112104.31999999</v>
      </c>
      <c r="L188" t="s">
        <v>1109</v>
      </c>
    </row>
    <row r="189" spans="1:12" x14ac:dyDescent="0.25">
      <c r="A189">
        <v>2024</v>
      </c>
      <c r="B189" s="84">
        <v>45500</v>
      </c>
      <c r="C189" s="84">
        <v>45548</v>
      </c>
      <c r="D189" t="s">
        <v>1666</v>
      </c>
      <c r="E189" t="s">
        <v>1513</v>
      </c>
      <c r="F189" t="s">
        <v>1667</v>
      </c>
      <c r="G189" t="s">
        <v>1668</v>
      </c>
      <c r="H189" t="s">
        <v>1579</v>
      </c>
      <c r="I189">
        <v>344</v>
      </c>
      <c r="J189">
        <v>1213940511.6719999</v>
      </c>
      <c r="K189">
        <v>98091707.565680012</v>
      </c>
    </row>
    <row r="190" spans="1:12" x14ac:dyDescent="0.25">
      <c r="A190">
        <v>2024</v>
      </c>
      <c r="B190" s="84">
        <v>45548</v>
      </c>
      <c r="C190" s="84">
        <v>45548</v>
      </c>
      <c r="D190" t="s">
        <v>1669</v>
      </c>
      <c r="E190" t="s">
        <v>10</v>
      </c>
      <c r="F190" t="s">
        <v>10</v>
      </c>
      <c r="G190" t="s">
        <v>1670</v>
      </c>
      <c r="H190" t="s">
        <v>1671</v>
      </c>
      <c r="I190">
        <v>472</v>
      </c>
      <c r="J190">
        <v>1451107788.5500002</v>
      </c>
      <c r="K190">
        <v>159942916.74239999</v>
      </c>
    </row>
    <row r="191" spans="1:12" x14ac:dyDescent="0.25">
      <c r="A191">
        <v>2024</v>
      </c>
      <c r="B191" s="84">
        <v>45474</v>
      </c>
      <c r="C191" s="84">
        <v>45555</v>
      </c>
      <c r="D191" t="s">
        <v>1570</v>
      </c>
      <c r="E191" t="s">
        <v>1513</v>
      </c>
      <c r="F191" t="s">
        <v>1514</v>
      </c>
      <c r="G191" t="s">
        <v>1571</v>
      </c>
      <c r="H191" t="s">
        <v>1579</v>
      </c>
      <c r="I191">
        <v>360</v>
      </c>
      <c r="J191">
        <v>934106275.48080003</v>
      </c>
      <c r="K191">
        <v>95807074.014719993</v>
      </c>
    </row>
    <row r="192" spans="1:12" x14ac:dyDescent="0.25">
      <c r="A192">
        <v>2024</v>
      </c>
      <c r="B192" s="84">
        <v>45460</v>
      </c>
      <c r="C192" s="84">
        <v>45555</v>
      </c>
      <c r="D192" t="s">
        <v>1672</v>
      </c>
      <c r="E192" t="s">
        <v>1487</v>
      </c>
      <c r="F192" t="s">
        <v>1502</v>
      </c>
      <c r="G192" t="s">
        <v>1463</v>
      </c>
      <c r="H192" t="s">
        <v>1579</v>
      </c>
      <c r="I192">
        <v>4244</v>
      </c>
      <c r="J192">
        <v>9008344447.1152</v>
      </c>
      <c r="K192">
        <v>950688697.50759685</v>
      </c>
    </row>
    <row r="193" spans="1:11" x14ac:dyDescent="0.25">
      <c r="A193">
        <v>2024</v>
      </c>
      <c r="B193" s="93">
        <v>45474</v>
      </c>
      <c r="C193" s="84">
        <v>45561</v>
      </c>
      <c r="D193" t="s">
        <v>1673</v>
      </c>
      <c r="E193" t="s">
        <v>1484</v>
      </c>
      <c r="F193" t="s">
        <v>1485</v>
      </c>
      <c r="G193" t="s">
        <v>1674</v>
      </c>
      <c r="H193" t="s">
        <v>1557</v>
      </c>
      <c r="I193">
        <v>328</v>
      </c>
      <c r="J193">
        <v>543309028.32000005</v>
      </c>
      <c r="K193">
        <v>59464124.016000003</v>
      </c>
    </row>
    <row r="194" spans="1:11" x14ac:dyDescent="0.25">
      <c r="A194">
        <v>2024</v>
      </c>
      <c r="B194" s="93">
        <v>45429</v>
      </c>
      <c r="C194" s="84">
        <v>45562</v>
      </c>
      <c r="D194" t="s">
        <v>1675</v>
      </c>
      <c r="E194" t="s">
        <v>1676</v>
      </c>
      <c r="F194" t="s">
        <v>1677</v>
      </c>
      <c r="G194" t="s">
        <v>1678</v>
      </c>
      <c r="H194" t="s">
        <v>1679</v>
      </c>
      <c r="I194">
        <v>200</v>
      </c>
      <c r="J194">
        <v>425265664</v>
      </c>
      <c r="K194">
        <v>44527449.702399991</v>
      </c>
    </row>
    <row r="195" spans="1:11" x14ac:dyDescent="0.25">
      <c r="A195">
        <v>2024</v>
      </c>
      <c r="B195" s="84">
        <v>45505</v>
      </c>
      <c r="C195" s="84">
        <v>45565</v>
      </c>
      <c r="D195" t="s">
        <v>1680</v>
      </c>
      <c r="E195" t="s">
        <v>1487</v>
      </c>
      <c r="F195" t="s">
        <v>259</v>
      </c>
      <c r="G195" t="s">
        <v>1574</v>
      </c>
      <c r="H195" t="s">
        <v>1617</v>
      </c>
      <c r="I195">
        <v>160</v>
      </c>
      <c r="J195">
        <v>579954262.67999995</v>
      </c>
      <c r="K195">
        <v>46051051.957759999</v>
      </c>
    </row>
    <row r="196" spans="1:11" x14ac:dyDescent="0.25">
      <c r="A196">
        <v>2024</v>
      </c>
      <c r="B196" s="84">
        <v>45505</v>
      </c>
      <c r="C196" s="84">
        <v>45567</v>
      </c>
      <c r="D196" t="s">
        <v>1681</v>
      </c>
      <c r="E196" t="s">
        <v>1487</v>
      </c>
      <c r="F196" t="s">
        <v>1655</v>
      </c>
      <c r="G196" t="s">
        <v>1682</v>
      </c>
      <c r="H196" t="s">
        <v>1572</v>
      </c>
      <c r="I196">
        <v>136</v>
      </c>
      <c r="J196">
        <v>487536045.24999994</v>
      </c>
      <c r="K196">
        <v>55150653.64695999</v>
      </c>
    </row>
    <row r="197" spans="1:11" x14ac:dyDescent="0.25">
      <c r="A197">
        <v>2024</v>
      </c>
      <c r="B197" s="84">
        <v>45474</v>
      </c>
      <c r="C197" s="84">
        <v>45561</v>
      </c>
      <c r="D197" t="s">
        <v>1673</v>
      </c>
      <c r="E197" t="s">
        <v>1484</v>
      </c>
      <c r="F197" t="s">
        <v>1485</v>
      </c>
      <c r="G197" t="s">
        <v>1674</v>
      </c>
      <c r="H197" t="s">
        <v>1557</v>
      </c>
      <c r="I197">
        <v>328</v>
      </c>
      <c r="J197">
        <v>543309028.32000005</v>
      </c>
      <c r="K197">
        <v>59464124.016000003</v>
      </c>
    </row>
    <row r="198" spans="1:11" x14ac:dyDescent="0.25">
      <c r="A198">
        <v>2024</v>
      </c>
      <c r="B198" s="84">
        <v>45505</v>
      </c>
      <c r="C198" s="84">
        <v>45576</v>
      </c>
      <c r="D198" t="s">
        <v>1683</v>
      </c>
      <c r="E198" t="s">
        <v>1487</v>
      </c>
      <c r="F198" t="s">
        <v>259</v>
      </c>
      <c r="G198" t="s">
        <v>1684</v>
      </c>
      <c r="H198" t="s">
        <v>1617</v>
      </c>
      <c r="I198">
        <v>160</v>
      </c>
      <c r="J198">
        <v>579954262.67999995</v>
      </c>
      <c r="K198">
        <v>46051051.957759999</v>
      </c>
    </row>
    <row r="199" spans="1:11" x14ac:dyDescent="0.25">
      <c r="A199">
        <v>2024</v>
      </c>
      <c r="B199" s="84">
        <v>45429</v>
      </c>
      <c r="C199" s="84">
        <v>45567</v>
      </c>
      <c r="D199" t="s">
        <v>1685</v>
      </c>
      <c r="E199" t="s">
        <v>1057</v>
      </c>
      <c r="F199" t="s">
        <v>1057</v>
      </c>
      <c r="G199" t="s">
        <v>1473</v>
      </c>
      <c r="H199" t="s">
        <v>1617</v>
      </c>
      <c r="I199">
        <v>576</v>
      </c>
      <c r="J199">
        <v>1963607544.0999999</v>
      </c>
      <c r="K199">
        <v>177457259.16255999</v>
      </c>
    </row>
    <row r="200" spans="1:11" x14ac:dyDescent="0.25">
      <c r="A200">
        <v>2024</v>
      </c>
      <c r="B200" s="84">
        <v>45429</v>
      </c>
      <c r="C200" s="84">
        <v>45562</v>
      </c>
      <c r="D200" t="s">
        <v>1686</v>
      </c>
      <c r="E200" t="s">
        <v>1676</v>
      </c>
      <c r="F200" t="s">
        <v>1677</v>
      </c>
      <c r="G200" t="s">
        <v>1687</v>
      </c>
      <c r="H200" t="s">
        <v>1688</v>
      </c>
      <c r="I200">
        <v>200</v>
      </c>
      <c r="J200">
        <v>425265664</v>
      </c>
      <c r="K200">
        <v>44527449.702399991</v>
      </c>
    </row>
    <row r="201" spans="1:11" x14ac:dyDescent="0.25">
      <c r="A201">
        <v>2024</v>
      </c>
      <c r="B201" s="84">
        <v>45561</v>
      </c>
      <c r="C201" s="84">
        <v>45568</v>
      </c>
      <c r="D201" t="s">
        <v>1689</v>
      </c>
      <c r="E201" t="s">
        <v>1487</v>
      </c>
      <c r="F201" t="s">
        <v>1498</v>
      </c>
      <c r="G201" t="s">
        <v>1690</v>
      </c>
      <c r="H201" t="s">
        <v>1617</v>
      </c>
      <c r="I201">
        <v>24</v>
      </c>
      <c r="J201">
        <v>90252331.620000005</v>
      </c>
      <c r="K201">
        <v>7292397.628800001</v>
      </c>
    </row>
    <row r="202" spans="1:11" x14ac:dyDescent="0.25">
      <c r="A202">
        <v>2024</v>
      </c>
      <c r="B202" s="84">
        <v>45536</v>
      </c>
      <c r="C202" s="84">
        <v>45572</v>
      </c>
      <c r="D202" t="s">
        <v>1691</v>
      </c>
      <c r="E202" t="s">
        <v>1621</v>
      </c>
      <c r="F202" t="s">
        <v>1621</v>
      </c>
      <c r="G202" t="s">
        <v>1692</v>
      </c>
      <c r="H202" t="s">
        <v>1625</v>
      </c>
      <c r="I202">
        <v>336</v>
      </c>
      <c r="J202">
        <v>1066711045.6060001</v>
      </c>
      <c r="K202">
        <v>76851457.891200006</v>
      </c>
    </row>
    <row r="203" spans="1:11" x14ac:dyDescent="0.25">
      <c r="A203">
        <v>2024</v>
      </c>
      <c r="B203" s="84">
        <v>45502</v>
      </c>
      <c r="C203" s="84">
        <v>45576</v>
      </c>
      <c r="D203" t="s">
        <v>1693</v>
      </c>
      <c r="E203" t="s">
        <v>1648</v>
      </c>
      <c r="F203" t="s">
        <v>1649</v>
      </c>
      <c r="G203" t="s">
        <v>1694</v>
      </c>
      <c r="H203" t="s">
        <v>1572</v>
      </c>
      <c r="I203">
        <v>497</v>
      </c>
      <c r="J203">
        <v>1766273332.8499999</v>
      </c>
      <c r="K203">
        <v>191400182.71376002</v>
      </c>
    </row>
    <row r="204" spans="1:11" x14ac:dyDescent="0.25">
      <c r="A204">
        <v>2024</v>
      </c>
      <c r="B204" s="84">
        <v>45488</v>
      </c>
      <c r="C204" s="84">
        <v>45576</v>
      </c>
      <c r="D204" t="s">
        <v>1356</v>
      </c>
      <c r="E204" t="s">
        <v>1057</v>
      </c>
      <c r="F204" t="s">
        <v>1057</v>
      </c>
      <c r="G204" t="s">
        <v>1470</v>
      </c>
      <c r="H204" t="s">
        <v>1471</v>
      </c>
      <c r="I204">
        <v>705</v>
      </c>
      <c r="J204">
        <v>1732154181.2068</v>
      </c>
      <c r="K204">
        <v>197454049.33579201</v>
      </c>
    </row>
    <row r="205" spans="1:11" x14ac:dyDescent="0.25">
      <c r="A205">
        <v>2024</v>
      </c>
      <c r="B205" s="84">
        <v>45469</v>
      </c>
      <c r="C205" s="84">
        <v>45580</v>
      </c>
      <c r="D205" t="s">
        <v>1695</v>
      </c>
      <c r="E205" t="s">
        <v>1696</v>
      </c>
      <c r="F205" t="s">
        <v>1696</v>
      </c>
      <c r="G205" t="s">
        <v>1697</v>
      </c>
      <c r="H205" t="s">
        <v>1698</v>
      </c>
      <c r="I205">
        <v>104</v>
      </c>
      <c r="J205">
        <v>400143068.39000005</v>
      </c>
      <c r="K205">
        <v>44591856.816320002</v>
      </c>
    </row>
    <row r="206" spans="1:11" x14ac:dyDescent="0.25">
      <c r="A206">
        <v>2024</v>
      </c>
      <c r="B206" s="84">
        <v>45580</v>
      </c>
      <c r="C206" s="84">
        <v>45580</v>
      </c>
      <c r="D206" t="s">
        <v>1573</v>
      </c>
      <c r="E206" t="s">
        <v>1484</v>
      </c>
      <c r="F206" t="s">
        <v>1485</v>
      </c>
      <c r="G206" t="s">
        <v>1699</v>
      </c>
      <c r="H206" t="s">
        <v>1617</v>
      </c>
      <c r="I206">
        <v>112</v>
      </c>
      <c r="J206">
        <v>451540590.07000005</v>
      </c>
      <c r="K206">
        <v>37988315.697920002</v>
      </c>
    </row>
    <row r="207" spans="1:11" x14ac:dyDescent="0.25">
      <c r="A207">
        <v>2024</v>
      </c>
      <c r="B207" s="84">
        <v>45463</v>
      </c>
      <c r="C207" s="84">
        <v>45581</v>
      </c>
      <c r="D207" t="s">
        <v>1700</v>
      </c>
      <c r="E207" t="s">
        <v>1487</v>
      </c>
      <c r="F207" t="s">
        <v>1488</v>
      </c>
      <c r="G207" t="s">
        <v>1701</v>
      </c>
      <c r="H207" t="s">
        <v>1563</v>
      </c>
      <c r="I207">
        <v>1120</v>
      </c>
      <c r="J207">
        <v>2224322408</v>
      </c>
      <c r="K207">
        <v>235932819.58399996</v>
      </c>
    </row>
    <row r="208" spans="1:11" x14ac:dyDescent="0.25">
      <c r="A208">
        <v>2024</v>
      </c>
      <c r="B208" s="84">
        <v>45566</v>
      </c>
      <c r="C208" s="84">
        <v>45587</v>
      </c>
      <c r="D208" t="s">
        <v>1702</v>
      </c>
      <c r="E208" t="s">
        <v>1487</v>
      </c>
      <c r="F208" t="s">
        <v>1498</v>
      </c>
      <c r="G208" t="s">
        <v>1463</v>
      </c>
      <c r="H208" t="s">
        <v>1572</v>
      </c>
      <c r="I208">
        <v>1280</v>
      </c>
      <c r="J208">
        <v>4144819113.5800009</v>
      </c>
      <c r="K208">
        <v>312647373.18149763</v>
      </c>
    </row>
    <row r="209" spans="1:11" x14ac:dyDescent="0.25">
      <c r="A209">
        <v>2024</v>
      </c>
      <c r="B209" s="84">
        <v>45404</v>
      </c>
      <c r="C209" s="84">
        <v>45596</v>
      </c>
      <c r="D209" t="s">
        <v>1703</v>
      </c>
      <c r="E209" t="s">
        <v>1484</v>
      </c>
      <c r="F209" t="s">
        <v>1485</v>
      </c>
      <c r="G209" t="s">
        <v>1704</v>
      </c>
      <c r="H209" t="s">
        <v>1557</v>
      </c>
      <c r="I209">
        <v>304</v>
      </c>
      <c r="J209">
        <v>604736586.43999994</v>
      </c>
      <c r="K209">
        <v>66764480.908800006</v>
      </c>
    </row>
    <row r="210" spans="1:11" x14ac:dyDescent="0.25">
      <c r="A210">
        <v>2024</v>
      </c>
      <c r="B210" s="84">
        <v>45595</v>
      </c>
      <c r="C210" s="84">
        <v>45596</v>
      </c>
      <c r="D210" t="s">
        <v>1486</v>
      </c>
      <c r="E210" t="s">
        <v>1487</v>
      </c>
      <c r="F210" t="s">
        <v>1488</v>
      </c>
      <c r="G210" t="s">
        <v>1489</v>
      </c>
      <c r="H210" t="s">
        <v>1490</v>
      </c>
      <c r="I210" t="s">
        <v>1552</v>
      </c>
      <c r="J210">
        <v>1209711190.0339999</v>
      </c>
      <c r="K210">
        <v>134368165.63440001</v>
      </c>
    </row>
    <row r="211" spans="1:11" x14ac:dyDescent="0.25">
      <c r="A211">
        <v>2024</v>
      </c>
      <c r="B211" s="84">
        <v>45566</v>
      </c>
      <c r="C211" s="84">
        <v>45597</v>
      </c>
      <c r="D211" t="s">
        <v>1705</v>
      </c>
      <c r="E211" t="s">
        <v>1487</v>
      </c>
      <c r="F211" t="s">
        <v>1498</v>
      </c>
      <c r="G211" t="s">
        <v>1706</v>
      </c>
      <c r="H211" t="s">
        <v>1468</v>
      </c>
      <c r="I211">
        <v>280</v>
      </c>
      <c r="J211">
        <v>1232187012.9167998</v>
      </c>
      <c r="K211">
        <v>89281146.891196787</v>
      </c>
    </row>
    <row r="212" spans="1:11" x14ac:dyDescent="0.25">
      <c r="A212">
        <v>2024</v>
      </c>
      <c r="B212" s="84">
        <v>45569</v>
      </c>
      <c r="C212" s="84">
        <v>45614</v>
      </c>
      <c r="D212" t="s">
        <v>1707</v>
      </c>
      <c r="E212" t="s">
        <v>1484</v>
      </c>
      <c r="F212" t="s">
        <v>1485</v>
      </c>
      <c r="G212" t="s">
        <v>1708</v>
      </c>
      <c r="H212" t="s">
        <v>1709</v>
      </c>
      <c r="I212">
        <v>80</v>
      </c>
      <c r="J212">
        <v>310815700.10000002</v>
      </c>
      <c r="K212">
        <v>32890030.886399999</v>
      </c>
    </row>
    <row r="213" spans="1:11" x14ac:dyDescent="0.25">
      <c r="A213">
        <v>2024</v>
      </c>
      <c r="B213" s="84">
        <v>45337</v>
      </c>
      <c r="C213" s="84">
        <v>45617</v>
      </c>
      <c r="D213" t="s">
        <v>1710</v>
      </c>
      <c r="E213" t="s">
        <v>1487</v>
      </c>
      <c r="F213" t="s">
        <v>1502</v>
      </c>
      <c r="G213" t="s">
        <v>1711</v>
      </c>
      <c r="H213" t="s">
        <v>1712</v>
      </c>
      <c r="I213">
        <v>328</v>
      </c>
      <c r="J213">
        <v>1039012057.6847999</v>
      </c>
      <c r="K213">
        <v>104485490.0467968</v>
      </c>
    </row>
    <row r="214" spans="1:11" x14ac:dyDescent="0.25">
      <c r="A214">
        <v>2024</v>
      </c>
      <c r="B214" s="84">
        <v>45530</v>
      </c>
      <c r="C214" s="84">
        <v>45622</v>
      </c>
      <c r="D214" t="s">
        <v>1713</v>
      </c>
      <c r="E214" t="s">
        <v>1487</v>
      </c>
      <c r="F214" t="s">
        <v>1502</v>
      </c>
      <c r="G214" t="s">
        <v>1714</v>
      </c>
      <c r="H214" t="s">
        <v>1715</v>
      </c>
      <c r="I214">
        <v>2224</v>
      </c>
      <c r="J214">
        <v>8092949855.2799997</v>
      </c>
      <c r="K214">
        <v>668105633.66399992</v>
      </c>
    </row>
    <row r="215" spans="1:11" x14ac:dyDescent="0.25">
      <c r="A215">
        <v>2024</v>
      </c>
      <c r="B215" s="84">
        <v>45307</v>
      </c>
      <c r="C215" t="s">
        <v>1747</v>
      </c>
      <c r="D215" t="s">
        <v>1716</v>
      </c>
      <c r="E215" t="s">
        <v>1487</v>
      </c>
      <c r="F215" t="s">
        <v>1488</v>
      </c>
      <c r="G215" t="s">
        <v>1414</v>
      </c>
      <c r="H215" t="s">
        <v>1490</v>
      </c>
      <c r="I215">
        <v>260</v>
      </c>
      <c r="J215">
        <v>639037638.39999998</v>
      </c>
      <c r="K215">
        <v>62850300.540799998</v>
      </c>
    </row>
    <row r="216" spans="1:11" x14ac:dyDescent="0.25">
      <c r="A216">
        <v>2024</v>
      </c>
      <c r="B216" s="84">
        <v>45537</v>
      </c>
      <c r="C216" s="84">
        <v>45624</v>
      </c>
      <c r="D216" t="s">
        <v>1717</v>
      </c>
      <c r="E216" t="s">
        <v>1487</v>
      </c>
      <c r="F216" t="s">
        <v>1488</v>
      </c>
      <c r="G216" t="s">
        <v>1718</v>
      </c>
      <c r="H216" t="s">
        <v>1572</v>
      </c>
      <c r="I216">
        <v>648</v>
      </c>
      <c r="J216">
        <v>1617871818.24</v>
      </c>
      <c r="K216">
        <v>173083881.18519998</v>
      </c>
    </row>
    <row r="217" spans="1:11" x14ac:dyDescent="0.25">
      <c r="A217">
        <v>2024</v>
      </c>
      <c r="B217" s="84">
        <v>45565</v>
      </c>
      <c r="C217" s="84">
        <v>45624</v>
      </c>
      <c r="D217" t="s">
        <v>1719</v>
      </c>
      <c r="E217" t="s">
        <v>1487</v>
      </c>
      <c r="F217" t="s">
        <v>1488</v>
      </c>
      <c r="G217" t="s">
        <v>1720</v>
      </c>
      <c r="H217" t="s">
        <v>1721</v>
      </c>
      <c r="I217">
        <v>40</v>
      </c>
      <c r="J217">
        <v>165748318.12200001</v>
      </c>
      <c r="K217">
        <v>12527587.908939999</v>
      </c>
    </row>
    <row r="218" spans="1:11" x14ac:dyDescent="0.25">
      <c r="A218">
        <v>2024</v>
      </c>
      <c r="B218" s="84">
        <v>45586</v>
      </c>
      <c r="C218" s="84">
        <v>45630</v>
      </c>
      <c r="D218" t="s">
        <v>1722</v>
      </c>
      <c r="E218" t="s">
        <v>1487</v>
      </c>
      <c r="F218" t="s">
        <v>1498</v>
      </c>
      <c r="G218" t="s">
        <v>1723</v>
      </c>
      <c r="H218" t="s">
        <v>771</v>
      </c>
      <c r="I218">
        <v>16</v>
      </c>
      <c r="J218">
        <v>38346862.854400001</v>
      </c>
      <c r="K218">
        <v>3749294.0371968001</v>
      </c>
    </row>
    <row r="219" spans="1:11" x14ac:dyDescent="0.25">
      <c r="A219">
        <v>2024</v>
      </c>
      <c r="B219" s="84">
        <v>45530</v>
      </c>
      <c r="C219" s="84">
        <v>45636</v>
      </c>
      <c r="D219" t="s">
        <v>1724</v>
      </c>
      <c r="E219" t="s">
        <v>1487</v>
      </c>
      <c r="F219" t="s">
        <v>1502</v>
      </c>
      <c r="G219" t="s">
        <v>1725</v>
      </c>
      <c r="H219" t="s">
        <v>1490</v>
      </c>
      <c r="I219">
        <v>120</v>
      </c>
      <c r="J219">
        <v>473964388.31119996</v>
      </c>
      <c r="K219">
        <v>38388888.980000004</v>
      </c>
    </row>
    <row r="220" spans="1:11" x14ac:dyDescent="0.25">
      <c r="A220">
        <v>2024</v>
      </c>
      <c r="B220" s="84">
        <v>45624</v>
      </c>
      <c r="C220" s="84">
        <v>45639</v>
      </c>
      <c r="D220" t="s">
        <v>1726</v>
      </c>
      <c r="E220" t="s">
        <v>1487</v>
      </c>
      <c r="F220" t="s">
        <v>259</v>
      </c>
      <c r="G220" t="s">
        <v>1250</v>
      </c>
      <c r="H220" t="s">
        <v>1539</v>
      </c>
      <c r="I220">
        <v>56</v>
      </c>
      <c r="J220">
        <v>262970848.80999997</v>
      </c>
      <c r="K220">
        <v>17791837.864640001</v>
      </c>
    </row>
    <row r="222" spans="1:11" x14ac:dyDescent="0.25">
      <c r="A222">
        <v>2025</v>
      </c>
      <c r="C222" s="84">
        <v>45667</v>
      </c>
      <c r="D222" t="s">
        <v>1748</v>
      </c>
      <c r="E222" t="s">
        <v>17</v>
      </c>
      <c r="F222" t="s">
        <v>238</v>
      </c>
      <c r="G222" t="s">
        <v>1644</v>
      </c>
      <c r="H222" t="s">
        <v>1572</v>
      </c>
      <c r="I222">
        <v>1152</v>
      </c>
      <c r="J222">
        <v>2412204887.6399999</v>
      </c>
      <c r="K222">
        <v>264462344.14694402</v>
      </c>
    </row>
    <row r="223" spans="1:11" x14ac:dyDescent="0.25">
      <c r="A223">
        <v>2025</v>
      </c>
      <c r="B223" s="84">
        <v>45579</v>
      </c>
      <c r="C223" s="84">
        <v>45673</v>
      </c>
      <c r="D223" t="s">
        <v>1749</v>
      </c>
      <c r="E223" t="s">
        <v>17</v>
      </c>
      <c r="F223" t="s">
        <v>963</v>
      </c>
      <c r="G223" t="s">
        <v>1750</v>
      </c>
      <c r="H223" t="s">
        <v>1751</v>
      </c>
      <c r="I223" t="s">
        <v>1752</v>
      </c>
      <c r="J223">
        <v>443717655.36000001</v>
      </c>
      <c r="K223">
        <v>45767741.267520003</v>
      </c>
    </row>
    <row r="224" spans="1:11" x14ac:dyDescent="0.25">
      <c r="A224">
        <v>2025</v>
      </c>
      <c r="B224" s="84">
        <v>45642</v>
      </c>
      <c r="C224" s="84">
        <v>45677</v>
      </c>
      <c r="D224" t="s">
        <v>1753</v>
      </c>
      <c r="E224" t="s">
        <v>17</v>
      </c>
      <c r="F224" t="s">
        <v>1754</v>
      </c>
      <c r="G224" t="s">
        <v>1755</v>
      </c>
      <c r="H224" t="s">
        <v>1756</v>
      </c>
      <c r="I224">
        <v>112</v>
      </c>
      <c r="J224">
        <v>398786227.09120005</v>
      </c>
      <c r="K224">
        <v>42913733.555999994</v>
      </c>
    </row>
    <row r="225" spans="1:11" x14ac:dyDescent="0.25">
      <c r="A225">
        <v>2025</v>
      </c>
      <c r="B225" s="84"/>
      <c r="C225" s="84">
        <v>45680</v>
      </c>
      <c r="D225" t="s">
        <v>1757</v>
      </c>
      <c r="E225" t="s">
        <v>18</v>
      </c>
      <c r="F225" t="s">
        <v>446</v>
      </c>
      <c r="G225" t="s">
        <v>1113</v>
      </c>
      <c r="H225" t="s">
        <v>180</v>
      </c>
      <c r="I225">
        <v>-444</v>
      </c>
      <c r="J225">
        <v>865841446.55999994</v>
      </c>
      <c r="K225">
        <v>91238347.109999999</v>
      </c>
    </row>
    <row r="226" spans="1:11" x14ac:dyDescent="0.25">
      <c r="A226">
        <v>2025</v>
      </c>
      <c r="B226" s="84">
        <v>45530</v>
      </c>
      <c r="C226" s="84">
        <v>45692</v>
      </c>
      <c r="D226" t="s">
        <v>1758</v>
      </c>
      <c r="E226" t="s">
        <v>17</v>
      </c>
      <c r="F226" t="s">
        <v>938</v>
      </c>
      <c r="G226" t="s">
        <v>1423</v>
      </c>
      <c r="H226" t="s">
        <v>1759</v>
      </c>
      <c r="I226">
        <v>88</v>
      </c>
      <c r="J226">
        <v>334638407.52999997</v>
      </c>
      <c r="K226">
        <v>34611325.642476797</v>
      </c>
    </row>
    <row r="227" spans="1:11" x14ac:dyDescent="0.25">
      <c r="A227">
        <v>2025</v>
      </c>
      <c r="B227" s="84">
        <v>45560</v>
      </c>
      <c r="C227" s="84">
        <v>45692</v>
      </c>
      <c r="D227" t="s">
        <v>1760</v>
      </c>
      <c r="E227" t="s">
        <v>17</v>
      </c>
      <c r="F227" t="s">
        <v>920</v>
      </c>
      <c r="G227" t="s">
        <v>1411</v>
      </c>
      <c r="H227" t="s">
        <v>1756</v>
      </c>
      <c r="I227">
        <v>8040</v>
      </c>
      <c r="J227">
        <v>24575158300.369999</v>
      </c>
      <c r="K227">
        <v>2484007068.5696802</v>
      </c>
    </row>
    <row r="228" spans="1:11" x14ac:dyDescent="0.25">
      <c r="A228">
        <v>2025</v>
      </c>
      <c r="B228" s="84">
        <v>45617</v>
      </c>
      <c r="C228" s="84">
        <v>45694</v>
      </c>
      <c r="D228" t="s">
        <v>1761</v>
      </c>
      <c r="E228" t="s">
        <v>17</v>
      </c>
      <c r="F228" t="s">
        <v>963</v>
      </c>
      <c r="G228" t="s">
        <v>1431</v>
      </c>
      <c r="H228" t="s">
        <v>1679</v>
      </c>
      <c r="I228">
        <v>30</v>
      </c>
      <c r="J228">
        <v>96517628.629999995</v>
      </c>
      <c r="K228">
        <v>9643468.513919998</v>
      </c>
    </row>
    <row r="229" spans="1:11" x14ac:dyDescent="0.25">
      <c r="A229">
        <v>2025</v>
      </c>
      <c r="B229" s="84">
        <v>45645</v>
      </c>
      <c r="C229" s="84">
        <v>45698</v>
      </c>
      <c r="D229" t="s">
        <v>1762</v>
      </c>
      <c r="E229" t="s">
        <v>17</v>
      </c>
      <c r="F229" t="s">
        <v>938</v>
      </c>
      <c r="G229" t="s">
        <v>1763</v>
      </c>
      <c r="H229" t="s">
        <v>1480</v>
      </c>
      <c r="I229" t="s">
        <v>1764</v>
      </c>
      <c r="J229">
        <v>265828129.81</v>
      </c>
      <c r="K229">
        <v>29189964.294399999</v>
      </c>
    </row>
    <row r="230" spans="1:11" x14ac:dyDescent="0.25">
      <c r="A230">
        <v>2025</v>
      </c>
      <c r="B230" s="84">
        <v>45677</v>
      </c>
      <c r="C230" s="84">
        <v>45698</v>
      </c>
      <c r="D230" t="s">
        <v>1437</v>
      </c>
      <c r="E230" t="s">
        <v>1050</v>
      </c>
      <c r="F230" t="s">
        <v>1126</v>
      </c>
      <c r="G230" t="s">
        <v>1347</v>
      </c>
      <c r="H230" t="s">
        <v>1617</v>
      </c>
      <c r="I230">
        <v>880</v>
      </c>
      <c r="J230">
        <v>2485415936.3600001</v>
      </c>
      <c r="K230">
        <v>282411991.54713595</v>
      </c>
    </row>
    <row r="231" spans="1:11" x14ac:dyDescent="0.25">
      <c r="A231">
        <v>2025</v>
      </c>
      <c r="B231" s="84">
        <v>45652</v>
      </c>
      <c r="C231" s="84">
        <v>45702</v>
      </c>
      <c r="D231" t="s">
        <v>1765</v>
      </c>
      <c r="E231" t="s">
        <v>17</v>
      </c>
      <c r="F231" t="s">
        <v>1766</v>
      </c>
      <c r="G231" t="s">
        <v>1449</v>
      </c>
      <c r="H231" t="s">
        <v>771</v>
      </c>
      <c r="I231">
        <v>1288</v>
      </c>
      <c r="J231">
        <v>3593720287.02</v>
      </c>
      <c r="K231">
        <v>376267331.45415998</v>
      </c>
    </row>
    <row r="232" spans="1:11" x14ac:dyDescent="0.25">
      <c r="A232">
        <v>2025</v>
      </c>
      <c r="B232" s="84">
        <v>45664</v>
      </c>
      <c r="C232" s="84">
        <v>45713</v>
      </c>
      <c r="D232" t="s">
        <v>1767</v>
      </c>
      <c r="E232" t="s">
        <v>17</v>
      </c>
      <c r="F232" t="s">
        <v>238</v>
      </c>
      <c r="G232" t="s">
        <v>1449</v>
      </c>
      <c r="H232" t="s">
        <v>771</v>
      </c>
      <c r="I232" t="s">
        <v>1768</v>
      </c>
      <c r="J232">
        <v>738554728.24000001</v>
      </c>
      <c r="K232">
        <v>78416592.665679991</v>
      </c>
    </row>
    <row r="233" spans="1:11" x14ac:dyDescent="0.25">
      <c r="A233">
        <v>2025</v>
      </c>
      <c r="B233" s="84">
        <v>45679</v>
      </c>
      <c r="C233" s="84">
        <v>45720</v>
      </c>
      <c r="D233" t="s">
        <v>1769</v>
      </c>
      <c r="E233" t="s">
        <v>17</v>
      </c>
      <c r="F233" t="s">
        <v>920</v>
      </c>
      <c r="G233" t="s">
        <v>1400</v>
      </c>
      <c r="H233" t="s">
        <v>1679</v>
      </c>
      <c r="I233">
        <v>120</v>
      </c>
      <c r="J233">
        <v>536995006.92999995</v>
      </c>
      <c r="K233">
        <v>48541466.001407996</v>
      </c>
    </row>
    <row r="234" spans="1:11" x14ac:dyDescent="0.25">
      <c r="A234">
        <v>2025</v>
      </c>
      <c r="B234" s="84">
        <v>45684</v>
      </c>
      <c r="C234" s="84">
        <v>45730</v>
      </c>
      <c r="D234" t="s">
        <v>1770</v>
      </c>
      <c r="E234" t="s">
        <v>17</v>
      </c>
      <c r="F234" t="s">
        <v>938</v>
      </c>
      <c r="G234" t="s">
        <v>1771</v>
      </c>
      <c r="H234" t="s">
        <v>1572</v>
      </c>
      <c r="I234">
        <v>912</v>
      </c>
      <c r="J234">
        <v>2507055820.2432003</v>
      </c>
      <c r="K234">
        <v>256949788.2624</v>
      </c>
    </row>
    <row r="235" spans="1:11" x14ac:dyDescent="0.25">
      <c r="A235">
        <v>2025</v>
      </c>
      <c r="B235" s="84">
        <v>45596</v>
      </c>
      <c r="C235" s="84">
        <v>45368</v>
      </c>
      <c r="D235" t="s">
        <v>1772</v>
      </c>
      <c r="E235" t="s">
        <v>17</v>
      </c>
      <c r="F235" t="s">
        <v>963</v>
      </c>
      <c r="G235" t="s">
        <v>1773</v>
      </c>
      <c r="H235" t="s">
        <v>1774</v>
      </c>
      <c r="I235">
        <v>24</v>
      </c>
      <c r="J235">
        <v>103630983.98</v>
      </c>
      <c r="K235">
        <v>9352772.1859200001</v>
      </c>
    </row>
    <row r="236" spans="1:11" x14ac:dyDescent="0.25">
      <c r="A236">
        <v>2025</v>
      </c>
      <c r="B236" s="84">
        <v>45734</v>
      </c>
      <c r="C236" s="84">
        <v>45734</v>
      </c>
      <c r="D236" t="s">
        <v>1775</v>
      </c>
      <c r="E236" t="s">
        <v>17</v>
      </c>
      <c r="F236" t="s">
        <v>1776</v>
      </c>
      <c r="G236" t="s">
        <v>1665</v>
      </c>
      <c r="H236" t="s">
        <v>771</v>
      </c>
      <c r="I236">
        <v>256</v>
      </c>
      <c r="J236">
        <v>477112104.31999999</v>
      </c>
      <c r="K236">
        <v>52583819.921920002</v>
      </c>
    </row>
    <row r="237" spans="1:11" x14ac:dyDescent="0.25">
      <c r="A237">
        <v>2025</v>
      </c>
      <c r="B237" s="84">
        <v>45735</v>
      </c>
      <c r="C237" s="84">
        <v>45736</v>
      </c>
      <c r="D237" t="s">
        <v>1434</v>
      </c>
      <c r="E237" t="s">
        <v>17</v>
      </c>
      <c r="F237" t="s">
        <v>963</v>
      </c>
      <c r="G237" t="s">
        <v>1435</v>
      </c>
      <c r="H237" t="s">
        <v>1572</v>
      </c>
      <c r="I237">
        <v>304</v>
      </c>
      <c r="J237">
        <v>1088312620.48</v>
      </c>
      <c r="K237">
        <v>124683935.58399999</v>
      </c>
    </row>
    <row r="238" spans="1:11" x14ac:dyDescent="0.25">
      <c r="A238">
        <v>2025</v>
      </c>
      <c r="B238" s="84">
        <v>45680</v>
      </c>
      <c r="C238" s="84">
        <v>45740</v>
      </c>
      <c r="D238" t="s">
        <v>1777</v>
      </c>
      <c r="E238" t="s">
        <v>18</v>
      </c>
      <c r="F238" t="s">
        <v>446</v>
      </c>
      <c r="G238" t="s">
        <v>1778</v>
      </c>
      <c r="H238" t="s">
        <v>1617</v>
      </c>
      <c r="I238">
        <v>48</v>
      </c>
      <c r="J238">
        <v>174630003.62</v>
      </c>
      <c r="K238">
        <v>20123140.450176001</v>
      </c>
    </row>
    <row r="239" spans="1:11" x14ac:dyDescent="0.25">
      <c r="A239">
        <v>2025</v>
      </c>
      <c r="B239" s="84">
        <v>45638</v>
      </c>
      <c r="C239" s="84">
        <v>45747</v>
      </c>
      <c r="D239" t="s">
        <v>1779</v>
      </c>
      <c r="E239" t="s">
        <v>19</v>
      </c>
      <c r="F239" t="s">
        <v>19</v>
      </c>
      <c r="G239" t="s">
        <v>1699</v>
      </c>
      <c r="H239" t="s">
        <v>1617</v>
      </c>
      <c r="I239">
        <v>112</v>
      </c>
      <c r="J239">
        <v>493084751.43000001</v>
      </c>
      <c r="K239">
        <v>28928189.270799998</v>
      </c>
    </row>
    <row r="240" spans="1:11" x14ac:dyDescent="0.25">
      <c r="A240">
        <v>2025</v>
      </c>
      <c r="B240" s="84">
        <v>45566</v>
      </c>
      <c r="C240" s="84">
        <v>45748</v>
      </c>
      <c r="D240" t="s">
        <v>1780</v>
      </c>
      <c r="E240" t="s">
        <v>17</v>
      </c>
      <c r="F240" t="s">
        <v>963</v>
      </c>
      <c r="G240" t="s">
        <v>1781</v>
      </c>
      <c r="H240" t="s">
        <v>1539</v>
      </c>
      <c r="I240">
        <v>300</v>
      </c>
      <c r="J240">
        <v>403779121.33999997</v>
      </c>
      <c r="K240">
        <v>40715886.719999999</v>
      </c>
    </row>
    <row r="241" spans="1:11" x14ac:dyDescent="0.25">
      <c r="A241">
        <v>2025</v>
      </c>
      <c r="C241" s="84">
        <v>45751</v>
      </c>
      <c r="D241" t="s">
        <v>1782</v>
      </c>
      <c r="E241" t="s">
        <v>17</v>
      </c>
      <c r="F241" t="s">
        <v>912</v>
      </c>
      <c r="G241" t="s">
        <v>1783</v>
      </c>
      <c r="H241" t="s">
        <v>1539</v>
      </c>
      <c r="I241" t="s">
        <v>1784</v>
      </c>
      <c r="J241">
        <v>1123555740.24</v>
      </c>
      <c r="K241">
        <v>119777610.04000001</v>
      </c>
    </row>
    <row r="242" spans="1:11" x14ac:dyDescent="0.25">
      <c r="C242" s="84">
        <v>45754</v>
      </c>
      <c r="D242" t="s">
        <v>1785</v>
      </c>
      <c r="E242" t="s">
        <v>17</v>
      </c>
      <c r="F242" t="s">
        <v>912</v>
      </c>
      <c r="G242" t="s">
        <v>1449</v>
      </c>
      <c r="H242" t="s">
        <v>1786</v>
      </c>
      <c r="I242">
        <v>362</v>
      </c>
      <c r="J242">
        <v>8438700799.1800003</v>
      </c>
      <c r="K242">
        <v>933063033.55999994</v>
      </c>
    </row>
    <row r="243" spans="1:11" x14ac:dyDescent="0.25">
      <c r="C243" s="84">
        <v>45757</v>
      </c>
      <c r="D243" t="s">
        <v>1787</v>
      </c>
      <c r="E243" t="s">
        <v>17</v>
      </c>
      <c r="F243" t="s">
        <v>1788</v>
      </c>
      <c r="G243" t="s">
        <v>1789</v>
      </c>
      <c r="H243" t="s">
        <v>1790</v>
      </c>
      <c r="I243">
        <v>340</v>
      </c>
      <c r="J243">
        <v>810718926.44000006</v>
      </c>
      <c r="K243">
        <v>81842656.310000002</v>
      </c>
    </row>
    <row r="244" spans="1:11" x14ac:dyDescent="0.25">
      <c r="A244">
        <v>2025</v>
      </c>
      <c r="C244" s="84">
        <v>45763</v>
      </c>
      <c r="D244" t="s">
        <v>1791</v>
      </c>
      <c r="E244" t="s">
        <v>17</v>
      </c>
      <c r="F244" t="s">
        <v>920</v>
      </c>
      <c r="G244" t="s">
        <v>1792</v>
      </c>
      <c r="H244" t="s">
        <v>1679</v>
      </c>
      <c r="I244">
        <v>24</v>
      </c>
      <c r="J244">
        <v>105540730.86</v>
      </c>
      <c r="K244">
        <v>7100877.9400000004</v>
      </c>
    </row>
    <row r="245" spans="1:11" x14ac:dyDescent="0.25">
      <c r="A245">
        <v>2025</v>
      </c>
      <c r="C245" s="84">
        <v>45777</v>
      </c>
      <c r="D245" t="s">
        <v>1793</v>
      </c>
      <c r="E245" t="s">
        <v>19</v>
      </c>
      <c r="F245" t="s">
        <v>19</v>
      </c>
      <c r="G245" t="s">
        <v>1699</v>
      </c>
      <c r="H245" t="s">
        <v>1617</v>
      </c>
      <c r="I245">
        <v>128</v>
      </c>
      <c r="J245">
        <v>545279162.42999995</v>
      </c>
      <c r="K245">
        <v>92775485.609999999</v>
      </c>
    </row>
    <row r="246" spans="1:11" x14ac:dyDescent="0.25">
      <c r="A246">
        <v>2025</v>
      </c>
      <c r="C246" s="84">
        <v>45779</v>
      </c>
      <c r="D246" t="s">
        <v>1794</v>
      </c>
      <c r="E246" t="s">
        <v>19</v>
      </c>
      <c r="F246" t="s">
        <v>19</v>
      </c>
      <c r="G246" t="s">
        <v>1699</v>
      </c>
      <c r="H246" t="s">
        <v>1617</v>
      </c>
      <c r="I246">
        <v>96</v>
      </c>
      <c r="J246">
        <v>412947876.07999998</v>
      </c>
      <c r="K246">
        <v>57856378.539999999</v>
      </c>
    </row>
    <row r="247" spans="1:11" x14ac:dyDescent="0.25">
      <c r="A247">
        <v>2025</v>
      </c>
      <c r="C247" s="84">
        <v>45783</v>
      </c>
      <c r="D247" t="s">
        <v>1795</v>
      </c>
      <c r="E247" t="s">
        <v>82</v>
      </c>
      <c r="F247" t="s">
        <v>82</v>
      </c>
      <c r="G247" t="s">
        <v>1796</v>
      </c>
      <c r="H247" t="s">
        <v>1679</v>
      </c>
      <c r="I247">
        <v>384</v>
      </c>
      <c r="J247">
        <v>1408259775.1400001</v>
      </c>
      <c r="K247">
        <v>155239034.18000001</v>
      </c>
    </row>
    <row r="248" spans="1:11" x14ac:dyDescent="0.25">
      <c r="A248">
        <v>2025</v>
      </c>
      <c r="C248" s="84">
        <v>45784</v>
      </c>
      <c r="D248" t="s">
        <v>1462</v>
      </c>
      <c r="E248" t="s">
        <v>17</v>
      </c>
      <c r="F248" t="s">
        <v>920</v>
      </c>
      <c r="G248" t="s">
        <v>1644</v>
      </c>
      <c r="H248" t="s">
        <v>1759</v>
      </c>
      <c r="I248">
        <v>856</v>
      </c>
      <c r="J248">
        <v>2317829986.1599998</v>
      </c>
      <c r="K248">
        <v>203763128.75</v>
      </c>
    </row>
  </sheetData>
  <phoneticPr fontId="7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F439-EDCC-4D0F-8AC2-C92770AAC25A}">
  <dimension ref="A1:L206"/>
  <sheetViews>
    <sheetView workbookViewId="0">
      <selection sqref="A1:D1"/>
    </sheetView>
  </sheetViews>
  <sheetFormatPr baseColWidth="10" defaultColWidth="11.42578125" defaultRowHeight="15" x14ac:dyDescent="0.25"/>
  <cols>
    <col min="2" max="2" width="13.28515625" customWidth="1"/>
    <col min="4" max="4" width="54.140625" customWidth="1"/>
    <col min="5" max="5" width="20.28515625" customWidth="1"/>
    <col min="6" max="6" width="20.42578125" customWidth="1"/>
    <col min="7" max="7" width="99.5703125" customWidth="1"/>
    <col min="8" max="8" width="37.140625" customWidth="1"/>
    <col min="9" max="9" width="21.5703125" customWidth="1"/>
    <col min="10" max="10" width="22.7109375" style="81" customWidth="1"/>
    <col min="11" max="11" width="22.5703125" customWidth="1"/>
    <col min="12" max="12" width="14.42578125" customWidth="1"/>
  </cols>
  <sheetData>
    <row r="1" spans="1:12" x14ac:dyDescent="0.25">
      <c r="A1" s="105" t="s">
        <v>3</v>
      </c>
      <c r="B1" s="108" t="s">
        <v>1727</v>
      </c>
      <c r="C1" s="106" t="s">
        <v>47</v>
      </c>
      <c r="D1" s="106" t="s">
        <v>45</v>
      </c>
      <c r="E1" s="106" t="s">
        <v>13</v>
      </c>
      <c r="F1" s="106" t="s">
        <v>48</v>
      </c>
      <c r="G1" s="106" t="s">
        <v>1728</v>
      </c>
      <c r="H1" s="106" t="s">
        <v>1729</v>
      </c>
      <c r="I1" s="106" t="s">
        <v>14</v>
      </c>
      <c r="J1" s="113" t="s">
        <v>51</v>
      </c>
      <c r="K1" s="109" t="s">
        <v>1730</v>
      </c>
      <c r="L1" s="107" t="s">
        <v>1797</v>
      </c>
    </row>
    <row r="2" spans="1:12" ht="15" customHeight="1" x14ac:dyDescent="0.25">
      <c r="A2">
        <v>2024</v>
      </c>
      <c r="B2" s="93">
        <v>45209</v>
      </c>
      <c r="C2" s="84">
        <v>45295</v>
      </c>
      <c r="D2" t="s">
        <v>1478</v>
      </c>
      <c r="E2" s="110" t="s">
        <v>10</v>
      </c>
      <c r="F2" s="110" t="s">
        <v>10</v>
      </c>
      <c r="G2" t="s">
        <v>1479</v>
      </c>
      <c r="H2" t="s">
        <v>1480</v>
      </c>
      <c r="I2" s="73" t="s">
        <v>1481</v>
      </c>
      <c r="J2" s="111">
        <v>167736277.33999997</v>
      </c>
      <c r="K2" s="62">
        <v>16186206.510240002</v>
      </c>
    </row>
    <row r="3" spans="1:12" x14ac:dyDescent="0.25">
      <c r="A3">
        <v>2024</v>
      </c>
      <c r="B3" s="84" t="s">
        <v>1482</v>
      </c>
      <c r="C3" s="84">
        <v>45296</v>
      </c>
      <c r="D3" t="s">
        <v>1483</v>
      </c>
      <c r="E3" t="s">
        <v>1484</v>
      </c>
      <c r="F3" t="s">
        <v>1485</v>
      </c>
      <c r="G3" t="s">
        <v>1449</v>
      </c>
      <c r="H3" t="s">
        <v>771</v>
      </c>
      <c r="I3" s="73"/>
      <c r="J3" s="111">
        <v>2057488399.3440001</v>
      </c>
      <c r="K3" s="62"/>
      <c r="L3" t="s">
        <v>1109</v>
      </c>
    </row>
    <row r="4" spans="1:12" x14ac:dyDescent="0.25">
      <c r="A4">
        <v>2024</v>
      </c>
      <c r="B4" s="84">
        <v>45197</v>
      </c>
      <c r="C4" s="84">
        <v>45299</v>
      </c>
      <c r="D4" t="s">
        <v>1486</v>
      </c>
      <c r="E4" t="s">
        <v>1487</v>
      </c>
      <c r="F4" t="s">
        <v>1488</v>
      </c>
      <c r="G4" t="s">
        <v>1489</v>
      </c>
      <c r="H4" t="s">
        <v>1490</v>
      </c>
      <c r="I4" s="73"/>
      <c r="J4" s="111">
        <v>1209711190.0339999</v>
      </c>
      <c r="K4" s="62"/>
      <c r="L4" t="s">
        <v>1109</v>
      </c>
    </row>
    <row r="5" spans="1:12" x14ac:dyDescent="0.25">
      <c r="A5">
        <v>2024</v>
      </c>
      <c r="B5" s="84">
        <v>45229</v>
      </c>
      <c r="C5" s="84">
        <v>45301</v>
      </c>
      <c r="D5" t="s">
        <v>1491</v>
      </c>
      <c r="E5" t="s">
        <v>1492</v>
      </c>
      <c r="F5" t="s">
        <v>1493</v>
      </c>
      <c r="G5" t="s">
        <v>1494</v>
      </c>
      <c r="H5" t="s">
        <v>619</v>
      </c>
      <c r="I5" s="73" t="s">
        <v>1495</v>
      </c>
      <c r="J5" s="111">
        <v>165910839.36000001</v>
      </c>
      <c r="K5" s="62">
        <v>15284828.84096</v>
      </c>
    </row>
    <row r="6" spans="1:12" x14ac:dyDescent="0.25">
      <c r="A6">
        <v>2024</v>
      </c>
      <c r="B6" s="84">
        <v>45232</v>
      </c>
      <c r="C6" s="84">
        <v>45303</v>
      </c>
      <c r="D6" t="s">
        <v>1496</v>
      </c>
      <c r="E6" t="s">
        <v>1497</v>
      </c>
      <c r="F6" t="s">
        <v>1498</v>
      </c>
      <c r="G6" t="s">
        <v>1499</v>
      </c>
      <c r="H6" t="s">
        <v>1500</v>
      </c>
      <c r="I6" s="73">
        <v>96</v>
      </c>
      <c r="J6" s="111">
        <v>425594198.42879999</v>
      </c>
      <c r="K6" s="62">
        <v>32596751.962627199</v>
      </c>
    </row>
    <row r="7" spans="1:12" x14ac:dyDescent="0.25">
      <c r="A7">
        <v>2024</v>
      </c>
      <c r="B7" s="84">
        <v>45119</v>
      </c>
      <c r="C7" s="84">
        <v>45307</v>
      </c>
      <c r="D7" t="s">
        <v>1501</v>
      </c>
      <c r="E7" t="s">
        <v>1487</v>
      </c>
      <c r="F7" t="s">
        <v>1502</v>
      </c>
      <c r="G7" t="s">
        <v>1503</v>
      </c>
      <c r="H7" t="s">
        <v>1504</v>
      </c>
      <c r="I7" s="73" t="s">
        <v>1505</v>
      </c>
      <c r="J7" s="111">
        <v>1848421017.5999999</v>
      </c>
      <c r="K7" s="62">
        <v>197517514.95679998</v>
      </c>
    </row>
    <row r="8" spans="1:12" x14ac:dyDescent="0.25">
      <c r="A8">
        <v>2024</v>
      </c>
      <c r="B8" s="84">
        <v>45299</v>
      </c>
      <c r="C8" s="84">
        <v>45309</v>
      </c>
      <c r="D8" t="s">
        <v>1506</v>
      </c>
      <c r="E8" t="s">
        <v>1487</v>
      </c>
      <c r="F8" t="s">
        <v>1498</v>
      </c>
      <c r="G8" t="s">
        <v>1507</v>
      </c>
      <c r="H8" t="s">
        <v>1508</v>
      </c>
      <c r="I8" s="73">
        <v>24</v>
      </c>
      <c r="J8" s="111">
        <v>92103761.879999995</v>
      </c>
      <c r="K8" s="62">
        <v>6907568.6505600009</v>
      </c>
    </row>
    <row r="9" spans="1:12" x14ac:dyDescent="0.25">
      <c r="A9">
        <v>2024</v>
      </c>
      <c r="B9" s="84">
        <v>45258</v>
      </c>
      <c r="C9" s="84">
        <v>45309</v>
      </c>
      <c r="D9" t="s">
        <v>1509</v>
      </c>
      <c r="E9" t="s">
        <v>1487</v>
      </c>
      <c r="F9" t="s">
        <v>1498</v>
      </c>
      <c r="G9" t="s">
        <v>1510</v>
      </c>
      <c r="H9" t="s">
        <v>1500</v>
      </c>
      <c r="I9" s="73">
        <v>48</v>
      </c>
      <c r="J9" s="111">
        <v>170391611.04319999</v>
      </c>
      <c r="K9" s="62">
        <v>9909649.8420479968</v>
      </c>
    </row>
    <row r="10" spans="1:12" x14ac:dyDescent="0.25">
      <c r="A10">
        <v>2024</v>
      </c>
      <c r="B10" s="73" t="s">
        <v>1511</v>
      </c>
      <c r="C10" s="84">
        <v>45316</v>
      </c>
      <c r="D10" t="s">
        <v>1512</v>
      </c>
      <c r="E10" t="s">
        <v>1513</v>
      </c>
      <c r="F10" t="s">
        <v>1514</v>
      </c>
      <c r="G10" t="s">
        <v>1017</v>
      </c>
      <c r="H10" t="s">
        <v>1480</v>
      </c>
      <c r="I10" s="73"/>
      <c r="J10" s="111"/>
      <c r="K10" s="62"/>
      <c r="L10" t="s">
        <v>1746</v>
      </c>
    </row>
    <row r="11" spans="1:12" x14ac:dyDescent="0.25">
      <c r="A11">
        <v>2024</v>
      </c>
      <c r="B11" s="84">
        <v>45177</v>
      </c>
      <c r="C11" s="84">
        <v>45317</v>
      </c>
      <c r="D11" t="s">
        <v>1515</v>
      </c>
      <c r="E11" t="s">
        <v>1487</v>
      </c>
      <c r="F11" t="s">
        <v>1498</v>
      </c>
      <c r="G11" t="s">
        <v>1516</v>
      </c>
      <c r="H11" t="s">
        <v>1500</v>
      </c>
      <c r="I11" s="73">
        <v>104</v>
      </c>
      <c r="J11" s="111">
        <v>317834444.64999992</v>
      </c>
      <c r="K11" s="62">
        <v>31577232.862</v>
      </c>
    </row>
    <row r="12" spans="1:12" x14ac:dyDescent="0.25">
      <c r="A12">
        <v>2024</v>
      </c>
      <c r="B12" s="84">
        <v>45134</v>
      </c>
      <c r="C12" s="84">
        <v>45321</v>
      </c>
      <c r="D12" t="s">
        <v>1517</v>
      </c>
      <c r="E12" t="s">
        <v>10</v>
      </c>
      <c r="F12" t="s">
        <v>10</v>
      </c>
      <c r="G12" t="s">
        <v>1518</v>
      </c>
      <c r="H12" t="s">
        <v>1519</v>
      </c>
      <c r="I12" s="73"/>
      <c r="J12" s="90">
        <v>78458244.479999989</v>
      </c>
      <c r="K12" s="62"/>
      <c r="L12" t="s">
        <v>1746</v>
      </c>
    </row>
    <row r="13" spans="1:12" x14ac:dyDescent="0.25">
      <c r="A13">
        <v>2024</v>
      </c>
      <c r="B13" s="84">
        <v>45134</v>
      </c>
      <c r="C13" s="84">
        <v>45321</v>
      </c>
      <c r="D13" t="s">
        <v>1520</v>
      </c>
      <c r="E13" t="s">
        <v>1487</v>
      </c>
      <c r="F13" t="s">
        <v>1498</v>
      </c>
      <c r="G13" t="s">
        <v>1521</v>
      </c>
      <c r="H13" t="s">
        <v>796</v>
      </c>
      <c r="I13" s="73">
        <v>40</v>
      </c>
      <c r="J13" s="111">
        <v>171146048</v>
      </c>
      <c r="K13" s="62">
        <v>17341109.760000002</v>
      </c>
    </row>
    <row r="14" spans="1:12" x14ac:dyDescent="0.25">
      <c r="A14">
        <v>2024</v>
      </c>
      <c r="B14" s="84">
        <v>45233</v>
      </c>
      <c r="C14" s="84">
        <v>45323</v>
      </c>
      <c r="D14" t="s">
        <v>1522</v>
      </c>
      <c r="E14" t="s">
        <v>1487</v>
      </c>
      <c r="F14" t="s">
        <v>1498</v>
      </c>
      <c r="G14" t="s">
        <v>1523</v>
      </c>
      <c r="H14" t="s">
        <v>1500</v>
      </c>
      <c r="I14" s="73" t="s">
        <v>1524</v>
      </c>
      <c r="J14" s="111">
        <v>336235788.68000001</v>
      </c>
      <c r="K14" s="62">
        <v>37050454.671360001</v>
      </c>
    </row>
    <row r="15" spans="1:12" x14ac:dyDescent="0.25">
      <c r="A15">
        <v>2024</v>
      </c>
      <c r="B15" s="84">
        <v>45278</v>
      </c>
      <c r="C15" s="84">
        <v>45323</v>
      </c>
      <c r="D15" t="s">
        <v>1525</v>
      </c>
      <c r="E15" t="s">
        <v>1487</v>
      </c>
      <c r="F15" t="s">
        <v>1498</v>
      </c>
      <c r="G15" t="s">
        <v>1526</v>
      </c>
      <c r="H15" t="s">
        <v>1490</v>
      </c>
      <c r="I15" s="73">
        <v>100</v>
      </c>
      <c r="J15" s="111">
        <v>295506240</v>
      </c>
      <c r="K15" s="62">
        <v>31232576.800000004</v>
      </c>
    </row>
    <row r="16" spans="1:12" x14ac:dyDescent="0.25">
      <c r="A16">
        <v>2024</v>
      </c>
      <c r="B16" s="84">
        <v>45260</v>
      </c>
      <c r="C16" s="84">
        <v>45324</v>
      </c>
      <c r="D16" t="s">
        <v>1527</v>
      </c>
      <c r="E16" t="s">
        <v>1487</v>
      </c>
      <c r="F16" t="s">
        <v>259</v>
      </c>
      <c r="G16" t="s">
        <v>1528</v>
      </c>
      <c r="H16" t="s">
        <v>1500</v>
      </c>
      <c r="I16" s="73"/>
      <c r="J16" s="111">
        <v>2295706122.9085002</v>
      </c>
      <c r="K16" s="62"/>
      <c r="L16" t="s">
        <v>1109</v>
      </c>
    </row>
    <row r="17" spans="1:12" x14ac:dyDescent="0.25">
      <c r="A17">
        <v>2024</v>
      </c>
      <c r="B17" s="84">
        <v>45308</v>
      </c>
      <c r="C17" s="84">
        <v>45328</v>
      </c>
      <c r="D17" t="s">
        <v>1529</v>
      </c>
      <c r="E17" t="s">
        <v>1484</v>
      </c>
      <c r="F17" t="s">
        <v>1485</v>
      </c>
      <c r="G17" t="s">
        <v>1529</v>
      </c>
      <c r="H17" t="s">
        <v>1500</v>
      </c>
      <c r="I17" s="73">
        <v>192</v>
      </c>
      <c r="J17" s="111">
        <v>761149207.20000005</v>
      </c>
      <c r="K17" s="62">
        <v>85971553.536000013</v>
      </c>
    </row>
    <row r="18" spans="1:12" x14ac:dyDescent="0.25">
      <c r="A18">
        <v>2024</v>
      </c>
      <c r="B18" s="84">
        <v>45295</v>
      </c>
      <c r="C18" s="84">
        <v>45329</v>
      </c>
      <c r="D18" t="s">
        <v>1530</v>
      </c>
      <c r="E18" t="s">
        <v>1487</v>
      </c>
      <c r="F18" t="s">
        <v>1502</v>
      </c>
      <c r="G18" t="s">
        <v>1449</v>
      </c>
      <c r="H18" t="s">
        <v>771</v>
      </c>
      <c r="I18" s="73">
        <v>472</v>
      </c>
      <c r="J18" s="111">
        <v>1210324854.2399998</v>
      </c>
      <c r="K18" s="62">
        <v>120644828.72767998</v>
      </c>
    </row>
    <row r="19" spans="1:12" x14ac:dyDescent="0.25">
      <c r="A19">
        <v>2024</v>
      </c>
      <c r="B19" s="84">
        <v>45307</v>
      </c>
      <c r="C19" s="84">
        <v>45330</v>
      </c>
      <c r="D19" t="s">
        <v>1531</v>
      </c>
      <c r="E19" t="s">
        <v>1487</v>
      </c>
      <c r="F19" t="s">
        <v>1488</v>
      </c>
      <c r="G19" t="s">
        <v>1532</v>
      </c>
      <c r="H19" t="s">
        <v>619</v>
      </c>
      <c r="I19" s="73">
        <v>60</v>
      </c>
      <c r="J19" s="111">
        <v>173201869.68000001</v>
      </c>
      <c r="K19" s="62">
        <v>11875177.628159998</v>
      </c>
    </row>
    <row r="20" spans="1:12" x14ac:dyDescent="0.25">
      <c r="A20">
        <v>2024</v>
      </c>
      <c r="B20" s="84">
        <v>45317</v>
      </c>
      <c r="C20" s="84">
        <v>45335</v>
      </c>
      <c r="D20" t="s">
        <v>1533</v>
      </c>
      <c r="E20" t="s">
        <v>1487</v>
      </c>
      <c r="F20" t="s">
        <v>1488</v>
      </c>
      <c r="G20" t="s">
        <v>1449</v>
      </c>
      <c r="H20" t="s">
        <v>771</v>
      </c>
      <c r="I20" s="73" t="s">
        <v>1534</v>
      </c>
      <c r="J20" s="111">
        <v>1214486460.0480003</v>
      </c>
      <c r="K20" s="62">
        <v>140307312.40757757</v>
      </c>
    </row>
    <row r="21" spans="1:12" x14ac:dyDescent="0.25">
      <c r="A21">
        <v>2024</v>
      </c>
      <c r="B21" s="84">
        <v>45134</v>
      </c>
      <c r="C21" s="84">
        <v>45335</v>
      </c>
      <c r="D21" t="s">
        <v>1535</v>
      </c>
      <c r="E21" t="s">
        <v>1487</v>
      </c>
      <c r="F21" t="s">
        <v>1488</v>
      </c>
      <c r="G21" t="s">
        <v>1536</v>
      </c>
      <c r="H21" t="s">
        <v>619</v>
      </c>
      <c r="I21" s="73">
        <v>48</v>
      </c>
      <c r="J21" s="111">
        <v>181574866.80000001</v>
      </c>
      <c r="K21" s="62">
        <v>13629974.399999999</v>
      </c>
    </row>
    <row r="22" spans="1:12" x14ac:dyDescent="0.25">
      <c r="A22">
        <v>2024</v>
      </c>
      <c r="B22" s="84">
        <v>45336</v>
      </c>
      <c r="C22" s="84">
        <v>45337</v>
      </c>
      <c r="D22" t="s">
        <v>1537</v>
      </c>
      <c r="E22" t="s">
        <v>1487</v>
      </c>
      <c r="F22" t="s">
        <v>1502</v>
      </c>
      <c r="G22" t="s">
        <v>1538</v>
      </c>
      <c r="H22" t="s">
        <v>1539</v>
      </c>
      <c r="I22" s="73">
        <v>432</v>
      </c>
      <c r="J22" s="111">
        <v>1383579545.7600002</v>
      </c>
      <c r="K22" s="62">
        <v>98444032.784639984</v>
      </c>
    </row>
    <row r="23" spans="1:12" x14ac:dyDescent="0.25">
      <c r="A23">
        <v>2024</v>
      </c>
      <c r="B23" s="84">
        <v>45337</v>
      </c>
      <c r="C23" s="84">
        <v>45337</v>
      </c>
      <c r="D23" t="s">
        <v>1540</v>
      </c>
      <c r="E23" t="s">
        <v>1487</v>
      </c>
      <c r="F23" t="s">
        <v>1502</v>
      </c>
      <c r="G23" t="s">
        <v>1538</v>
      </c>
      <c r="H23" t="s">
        <v>1539</v>
      </c>
      <c r="I23" s="73">
        <v>432</v>
      </c>
      <c r="J23" s="111">
        <v>1383579545.7600002</v>
      </c>
      <c r="K23" s="62">
        <v>98444032.784639984</v>
      </c>
    </row>
    <row r="24" spans="1:12" x14ac:dyDescent="0.25">
      <c r="A24">
        <v>2024</v>
      </c>
      <c r="B24" s="84">
        <v>45598</v>
      </c>
      <c r="C24" s="84">
        <v>45350</v>
      </c>
      <c r="D24" t="s">
        <v>1541</v>
      </c>
      <c r="E24" t="s">
        <v>1487</v>
      </c>
      <c r="F24" t="s">
        <v>1502</v>
      </c>
      <c r="G24" t="s">
        <v>1542</v>
      </c>
      <c r="H24" t="s">
        <v>1490</v>
      </c>
      <c r="I24" s="73"/>
      <c r="J24" s="111">
        <v>1833701969.05</v>
      </c>
      <c r="K24" s="62"/>
      <c r="L24" t="s">
        <v>1746</v>
      </c>
    </row>
    <row r="25" spans="1:12" x14ac:dyDescent="0.25">
      <c r="A25">
        <v>2024</v>
      </c>
      <c r="B25" s="84">
        <v>45241</v>
      </c>
      <c r="C25" s="84">
        <v>45359</v>
      </c>
      <c r="D25" t="s">
        <v>1543</v>
      </c>
      <c r="E25" t="s">
        <v>1544</v>
      </c>
      <c r="F25" t="s">
        <v>1544</v>
      </c>
      <c r="G25" t="s">
        <v>1545</v>
      </c>
      <c r="H25" t="s">
        <v>1490</v>
      </c>
      <c r="I25" s="73"/>
      <c r="J25" s="111">
        <v>249349197.96000001</v>
      </c>
      <c r="K25" s="62"/>
      <c r="L25" t="s">
        <v>1746</v>
      </c>
    </row>
    <row r="26" spans="1:12" x14ac:dyDescent="0.25">
      <c r="A26">
        <v>2024</v>
      </c>
      <c r="B26" s="84">
        <v>45344</v>
      </c>
      <c r="C26" s="84">
        <v>45359</v>
      </c>
      <c r="D26" t="s">
        <v>1546</v>
      </c>
      <c r="E26" t="s">
        <v>1544</v>
      </c>
      <c r="F26" t="s">
        <v>151</v>
      </c>
      <c r="G26" t="s">
        <v>1547</v>
      </c>
      <c r="H26" t="s">
        <v>1490</v>
      </c>
      <c r="I26" s="73"/>
      <c r="J26" s="111">
        <v>632291938.50000012</v>
      </c>
      <c r="K26" s="62"/>
      <c r="L26" t="s">
        <v>1109</v>
      </c>
    </row>
    <row r="27" spans="1:12" x14ac:dyDescent="0.25">
      <c r="A27">
        <v>2024</v>
      </c>
      <c r="B27" s="84">
        <v>45363</v>
      </c>
      <c r="C27" s="84">
        <v>45363</v>
      </c>
      <c r="D27" t="s">
        <v>1548</v>
      </c>
      <c r="E27" t="s">
        <v>1487</v>
      </c>
      <c r="F27" t="s">
        <v>1498</v>
      </c>
      <c r="G27" t="s">
        <v>1549</v>
      </c>
      <c r="H27" t="s">
        <v>771</v>
      </c>
      <c r="I27" s="73">
        <v>40</v>
      </c>
      <c r="J27" s="111">
        <v>143985411.73400003</v>
      </c>
      <c r="K27" s="62">
        <v>32470115.205599993</v>
      </c>
    </row>
    <row r="28" spans="1:12" x14ac:dyDescent="0.25">
      <c r="A28">
        <v>2024</v>
      </c>
      <c r="B28" s="84">
        <v>45355</v>
      </c>
      <c r="C28" s="84">
        <v>45363</v>
      </c>
      <c r="D28" t="s">
        <v>1550</v>
      </c>
      <c r="E28" t="s">
        <v>1487</v>
      </c>
      <c r="F28" t="s">
        <v>1502</v>
      </c>
      <c r="G28" t="s">
        <v>1551</v>
      </c>
      <c r="H28" t="s">
        <v>619</v>
      </c>
      <c r="I28" s="73">
        <v>40</v>
      </c>
      <c r="J28" s="111">
        <v>162910556.29460001</v>
      </c>
      <c r="K28" s="62">
        <v>17758370.413766399</v>
      </c>
    </row>
    <row r="29" spans="1:12" x14ac:dyDescent="0.25">
      <c r="A29">
        <v>2024</v>
      </c>
      <c r="B29" s="84">
        <v>45355</v>
      </c>
      <c r="C29" s="84">
        <v>45376</v>
      </c>
      <c r="D29" t="s">
        <v>1553</v>
      </c>
      <c r="E29" t="s">
        <v>1554</v>
      </c>
      <c r="F29" t="s">
        <v>1555</v>
      </c>
      <c r="G29" t="s">
        <v>1556</v>
      </c>
      <c r="H29" t="s">
        <v>1557</v>
      </c>
      <c r="I29" s="73">
        <v>128</v>
      </c>
      <c r="J29" s="111">
        <v>248037734.88000003</v>
      </c>
      <c r="K29" s="62">
        <v>25071287.178239997</v>
      </c>
    </row>
    <row r="30" spans="1:12" x14ac:dyDescent="0.25">
      <c r="A30">
        <v>2024</v>
      </c>
      <c r="B30" s="84">
        <v>45348</v>
      </c>
      <c r="C30" s="84">
        <v>45376</v>
      </c>
      <c r="D30" t="s">
        <v>1558</v>
      </c>
      <c r="E30" t="s">
        <v>1487</v>
      </c>
      <c r="F30" t="s">
        <v>1502</v>
      </c>
      <c r="G30" t="s">
        <v>1559</v>
      </c>
      <c r="H30" t="s">
        <v>1560</v>
      </c>
      <c r="I30" s="73">
        <v>1056</v>
      </c>
      <c r="J30" s="111">
        <v>3754852879.9119997</v>
      </c>
      <c r="K30" s="62">
        <v>318799918.44748801</v>
      </c>
    </row>
    <row r="31" spans="1:12" x14ac:dyDescent="0.25">
      <c r="A31">
        <v>2024</v>
      </c>
      <c r="B31" s="84">
        <v>45394</v>
      </c>
      <c r="C31" s="84">
        <v>45397</v>
      </c>
      <c r="D31" t="s">
        <v>1561</v>
      </c>
      <c r="E31" t="s">
        <v>1487</v>
      </c>
      <c r="F31" t="s">
        <v>1488</v>
      </c>
      <c r="G31" t="s">
        <v>1562</v>
      </c>
      <c r="H31" t="s">
        <v>1563</v>
      </c>
      <c r="I31" s="73">
        <v>72</v>
      </c>
      <c r="J31" s="111">
        <v>276013727.63999999</v>
      </c>
      <c r="K31" s="62">
        <v>25116526.8792</v>
      </c>
    </row>
    <row r="32" spans="1:12" x14ac:dyDescent="0.25">
      <c r="A32">
        <v>2024</v>
      </c>
      <c r="B32" s="84">
        <v>45371</v>
      </c>
      <c r="C32" s="84">
        <v>45397</v>
      </c>
      <c r="D32" t="s">
        <v>781</v>
      </c>
      <c r="E32" t="s">
        <v>1487</v>
      </c>
      <c r="F32" t="s">
        <v>1502</v>
      </c>
      <c r="G32" t="s">
        <v>1564</v>
      </c>
      <c r="H32" t="s">
        <v>1563</v>
      </c>
      <c r="I32" s="73">
        <v>528</v>
      </c>
      <c r="J32" s="111">
        <v>1023724338.4362</v>
      </c>
      <c r="K32" s="62">
        <v>97427478.379999995</v>
      </c>
    </row>
    <row r="33" spans="1:12" ht="15" customHeight="1" x14ac:dyDescent="0.25">
      <c r="A33">
        <v>2024</v>
      </c>
      <c r="B33" s="84">
        <v>45371</v>
      </c>
      <c r="C33" s="84">
        <v>45399</v>
      </c>
      <c r="D33" t="s">
        <v>1565</v>
      </c>
      <c r="E33" t="s">
        <v>1487</v>
      </c>
      <c r="F33" t="s">
        <v>1498</v>
      </c>
      <c r="G33" t="s">
        <v>1566</v>
      </c>
      <c r="H33" t="s">
        <v>1563</v>
      </c>
      <c r="I33" s="73">
        <v>608</v>
      </c>
      <c r="J33" s="111">
        <v>1031619601.9800003</v>
      </c>
      <c r="K33" s="62">
        <v>112224225.97783998</v>
      </c>
    </row>
    <row r="34" spans="1:12" x14ac:dyDescent="0.25">
      <c r="A34">
        <v>2024</v>
      </c>
      <c r="B34" s="84">
        <v>45383</v>
      </c>
      <c r="C34" s="84">
        <v>45399</v>
      </c>
      <c r="D34" t="s">
        <v>1567</v>
      </c>
      <c r="E34" t="s">
        <v>1568</v>
      </c>
      <c r="F34" t="s">
        <v>1568</v>
      </c>
      <c r="G34" t="s">
        <v>1569</v>
      </c>
      <c r="H34" t="s">
        <v>1480</v>
      </c>
      <c r="I34" s="73">
        <v>48</v>
      </c>
      <c r="J34" s="111">
        <v>177896724.60000002</v>
      </c>
      <c r="K34" s="62">
        <v>19559232.604800001</v>
      </c>
    </row>
    <row r="35" spans="1:12" x14ac:dyDescent="0.25">
      <c r="A35">
        <v>2024</v>
      </c>
      <c r="B35" s="84">
        <v>45399</v>
      </c>
      <c r="C35" s="84">
        <v>45399</v>
      </c>
      <c r="D35" t="s">
        <v>1570</v>
      </c>
      <c r="E35" t="s">
        <v>1513</v>
      </c>
      <c r="F35" t="s">
        <v>1514</v>
      </c>
      <c r="G35" t="s">
        <v>1571</v>
      </c>
      <c r="H35" t="s">
        <v>1572</v>
      </c>
      <c r="I35" s="73"/>
      <c r="J35" s="111"/>
      <c r="K35" s="62"/>
      <c r="L35" t="s">
        <v>1109</v>
      </c>
    </row>
    <row r="36" spans="1:12" x14ac:dyDescent="0.25">
      <c r="A36">
        <v>2024</v>
      </c>
      <c r="B36" s="84">
        <v>45307</v>
      </c>
      <c r="C36" s="84">
        <v>45418</v>
      </c>
      <c r="D36" t="s">
        <v>1573</v>
      </c>
      <c r="E36" t="s">
        <v>1484</v>
      </c>
      <c r="F36" t="s">
        <v>1485</v>
      </c>
      <c r="G36" t="s">
        <v>1574</v>
      </c>
      <c r="H36" t="s">
        <v>1575</v>
      </c>
      <c r="I36" s="73"/>
      <c r="J36" s="111">
        <v>451540590.07000005</v>
      </c>
      <c r="K36" s="62"/>
      <c r="L36" t="s">
        <v>1109</v>
      </c>
    </row>
    <row r="37" spans="1:12" x14ac:dyDescent="0.25">
      <c r="A37">
        <v>2024</v>
      </c>
      <c r="B37" s="84">
        <v>45266</v>
      </c>
      <c r="C37" s="84">
        <v>45413</v>
      </c>
      <c r="D37" t="s">
        <v>1576</v>
      </c>
      <c r="E37" t="s">
        <v>1577</v>
      </c>
      <c r="F37" t="s">
        <v>1577</v>
      </c>
      <c r="G37" t="s">
        <v>1578</v>
      </c>
      <c r="H37" t="s">
        <v>1575</v>
      </c>
      <c r="I37" s="73"/>
      <c r="J37" s="111"/>
      <c r="K37" s="62"/>
      <c r="L37" t="s">
        <v>1109</v>
      </c>
    </row>
    <row r="38" spans="1:12" x14ac:dyDescent="0.25">
      <c r="A38">
        <v>2024</v>
      </c>
      <c r="B38" s="84">
        <v>45355</v>
      </c>
      <c r="C38" s="84">
        <v>45413</v>
      </c>
      <c r="D38" t="s">
        <v>1456</v>
      </c>
      <c r="E38" t="s">
        <v>1487</v>
      </c>
      <c r="F38" t="s">
        <v>1502</v>
      </c>
      <c r="G38" t="s">
        <v>1457</v>
      </c>
      <c r="H38" t="s">
        <v>1579</v>
      </c>
      <c r="I38" s="73"/>
      <c r="J38" s="111">
        <v>21356812284.799999</v>
      </c>
      <c r="K38" s="62"/>
      <c r="L38" t="s">
        <v>1109</v>
      </c>
    </row>
    <row r="39" spans="1:12" x14ac:dyDescent="0.25">
      <c r="A39">
        <v>2024</v>
      </c>
      <c r="B39" s="84">
        <v>45321</v>
      </c>
      <c r="C39" s="84">
        <v>45418</v>
      </c>
      <c r="D39" t="s">
        <v>1580</v>
      </c>
      <c r="E39" t="s">
        <v>1581</v>
      </c>
      <c r="F39" t="s">
        <v>1582</v>
      </c>
      <c r="G39" t="s">
        <v>1583</v>
      </c>
      <c r="H39" t="s">
        <v>1557</v>
      </c>
      <c r="I39" s="73">
        <v>48</v>
      </c>
      <c r="J39" s="111">
        <v>113211791.13999999</v>
      </c>
      <c r="K39" s="79">
        <f>'[1]TABLA TIPO COMPENSACION (2)'!J21*'[1]TABLA TIPO COMPENSACION (2)'!E21</f>
        <v>11685569.550720001</v>
      </c>
    </row>
    <row r="40" spans="1:12" x14ac:dyDescent="0.25">
      <c r="A40">
        <v>2024</v>
      </c>
      <c r="B40" s="84">
        <v>45378</v>
      </c>
      <c r="C40" s="84">
        <v>45427</v>
      </c>
      <c r="D40" t="s">
        <v>1584</v>
      </c>
      <c r="E40" t="s">
        <v>1487</v>
      </c>
      <c r="F40" t="s">
        <v>1502</v>
      </c>
      <c r="G40" t="s">
        <v>1585</v>
      </c>
      <c r="H40" t="s">
        <v>1464</v>
      </c>
      <c r="I40" s="73">
        <v>196</v>
      </c>
      <c r="J40" s="111">
        <v>659940888.85000002</v>
      </c>
      <c r="K40" s="62">
        <v>68835476.940799996</v>
      </c>
    </row>
    <row r="41" spans="1:12" x14ac:dyDescent="0.25">
      <c r="A41">
        <v>2024</v>
      </c>
      <c r="B41" s="84">
        <v>45399</v>
      </c>
      <c r="C41" s="84">
        <v>45427</v>
      </c>
      <c r="D41" t="s">
        <v>1586</v>
      </c>
      <c r="E41" t="s">
        <v>1487</v>
      </c>
      <c r="F41" t="s">
        <v>1488</v>
      </c>
      <c r="G41" t="s">
        <v>1587</v>
      </c>
      <c r="H41" t="s">
        <v>1588</v>
      </c>
      <c r="I41" s="73">
        <v>28</v>
      </c>
      <c r="J41" s="111">
        <v>107409615.2</v>
      </c>
      <c r="K41" s="62">
        <v>8134331.2797600003</v>
      </c>
    </row>
    <row r="42" spans="1:12" x14ac:dyDescent="0.25">
      <c r="A42">
        <v>2024</v>
      </c>
      <c r="B42" s="84">
        <v>45335</v>
      </c>
      <c r="C42" s="84">
        <v>45428</v>
      </c>
      <c r="D42" t="s">
        <v>1589</v>
      </c>
      <c r="E42" t="s">
        <v>1487</v>
      </c>
      <c r="F42" t="s">
        <v>1502</v>
      </c>
      <c r="G42" t="s">
        <v>1463</v>
      </c>
      <c r="H42" t="s">
        <v>644</v>
      </c>
      <c r="I42" s="73">
        <v>3088</v>
      </c>
      <c r="J42" s="111">
        <v>10946374942.364401</v>
      </c>
      <c r="K42" s="62">
        <v>963001725.11849606</v>
      </c>
    </row>
    <row r="43" spans="1:12" x14ac:dyDescent="0.25">
      <c r="A43">
        <v>2024</v>
      </c>
      <c r="B43" s="84">
        <v>45399</v>
      </c>
      <c r="C43" s="84">
        <v>45432</v>
      </c>
      <c r="D43" t="s">
        <v>1590</v>
      </c>
      <c r="E43" t="s">
        <v>1487</v>
      </c>
      <c r="F43" t="s">
        <v>1498</v>
      </c>
      <c r="G43" t="s">
        <v>1591</v>
      </c>
      <c r="H43" t="s">
        <v>1592</v>
      </c>
      <c r="I43" s="73">
        <v>1968</v>
      </c>
      <c r="J43" s="111">
        <v>4333271458.6700001</v>
      </c>
      <c r="K43" s="62">
        <v>475330485.80807996</v>
      </c>
    </row>
    <row r="44" spans="1:12" x14ac:dyDescent="0.25">
      <c r="A44">
        <v>2024</v>
      </c>
      <c r="B44" s="84">
        <v>45310</v>
      </c>
      <c r="C44" s="84">
        <v>45434</v>
      </c>
      <c r="D44" t="s">
        <v>1593</v>
      </c>
      <c r="E44" t="s">
        <v>1544</v>
      </c>
      <c r="F44" t="s">
        <v>1544</v>
      </c>
      <c r="G44" t="s">
        <v>1594</v>
      </c>
      <c r="H44" t="s">
        <v>1595</v>
      </c>
      <c r="I44" s="73">
        <v>420</v>
      </c>
      <c r="J44" s="111">
        <v>1789576007.8999999</v>
      </c>
      <c r="K44" s="62">
        <v>147847585.07776001</v>
      </c>
    </row>
    <row r="45" spans="1:12" x14ac:dyDescent="0.25">
      <c r="A45">
        <v>2024</v>
      </c>
      <c r="B45" s="84">
        <v>45391</v>
      </c>
      <c r="C45" s="84">
        <v>45441</v>
      </c>
      <c r="D45" t="s">
        <v>1596</v>
      </c>
      <c r="E45" t="s">
        <v>1487</v>
      </c>
      <c r="F45" t="s">
        <v>1502</v>
      </c>
      <c r="G45" t="s">
        <v>1597</v>
      </c>
      <c r="H45" t="s">
        <v>1490</v>
      </c>
      <c r="I45" s="73">
        <v>296</v>
      </c>
      <c r="J45" s="111">
        <v>1046286524.2900002</v>
      </c>
      <c r="K45" s="62">
        <v>110512513.8972</v>
      </c>
    </row>
    <row r="46" spans="1:12" x14ac:dyDescent="0.25">
      <c r="A46">
        <v>2024</v>
      </c>
      <c r="B46" s="84">
        <v>45394</v>
      </c>
      <c r="C46" s="84">
        <v>45443</v>
      </c>
      <c r="D46" t="s">
        <v>1598</v>
      </c>
      <c r="E46" t="s">
        <v>1484</v>
      </c>
      <c r="F46" t="s">
        <v>1485</v>
      </c>
      <c r="G46" t="s">
        <v>1599</v>
      </c>
      <c r="H46" t="s">
        <v>1508</v>
      </c>
      <c r="I46" s="73">
        <v>48</v>
      </c>
      <c r="J46" s="111">
        <v>207358230.37440002</v>
      </c>
      <c r="K46" s="62">
        <v>16162785.4833792</v>
      </c>
    </row>
    <row r="47" spans="1:12" x14ac:dyDescent="0.25">
      <c r="A47">
        <v>2024</v>
      </c>
      <c r="B47" s="84">
        <v>45371</v>
      </c>
      <c r="C47" s="84">
        <v>45462</v>
      </c>
      <c r="D47" t="s">
        <v>1600</v>
      </c>
      <c r="E47" t="s">
        <v>1487</v>
      </c>
      <c r="F47" t="s">
        <v>1502</v>
      </c>
      <c r="G47" t="s">
        <v>1542</v>
      </c>
      <c r="H47" t="s">
        <v>1601</v>
      </c>
      <c r="I47" t="s">
        <v>1602</v>
      </c>
      <c r="J47" s="111">
        <v>3015069645.21</v>
      </c>
      <c r="K47" s="62">
        <v>320857077.48751998</v>
      </c>
    </row>
    <row r="48" spans="1:12" x14ac:dyDescent="0.25">
      <c r="A48">
        <v>2024</v>
      </c>
      <c r="B48" s="84">
        <v>45404</v>
      </c>
      <c r="C48" s="84">
        <v>45449</v>
      </c>
      <c r="D48" t="s">
        <v>1603</v>
      </c>
      <c r="E48" t="s">
        <v>1604</v>
      </c>
      <c r="F48" t="s">
        <v>1604</v>
      </c>
      <c r="G48" t="s">
        <v>1605</v>
      </c>
      <c r="H48" t="s">
        <v>1601</v>
      </c>
      <c r="I48" s="73">
        <v>320</v>
      </c>
      <c r="J48" s="111">
        <v>607055128.85000002</v>
      </c>
      <c r="K48" s="62">
        <v>65810591.127599999</v>
      </c>
    </row>
    <row r="49" spans="1:12" x14ac:dyDescent="0.25">
      <c r="A49">
        <v>2024</v>
      </c>
      <c r="B49" s="84">
        <v>45429</v>
      </c>
      <c r="C49" s="84">
        <v>45449</v>
      </c>
      <c r="D49" t="s">
        <v>1606</v>
      </c>
      <c r="E49" t="s">
        <v>1487</v>
      </c>
      <c r="F49" t="s">
        <v>1498</v>
      </c>
      <c r="G49" t="s">
        <v>1607</v>
      </c>
      <c r="H49" t="s">
        <v>1563</v>
      </c>
      <c r="J49" s="111"/>
      <c r="K49" s="62"/>
      <c r="L49" t="s">
        <v>1109</v>
      </c>
    </row>
    <row r="50" spans="1:12" x14ac:dyDescent="0.25">
      <c r="A50">
        <v>2024</v>
      </c>
      <c r="B50" s="84">
        <v>45448</v>
      </c>
      <c r="C50" s="84">
        <v>45454</v>
      </c>
      <c r="D50" t="s">
        <v>1608</v>
      </c>
      <c r="E50" t="s">
        <v>1487</v>
      </c>
      <c r="F50" t="s">
        <v>259</v>
      </c>
      <c r="G50" t="s">
        <v>1538</v>
      </c>
      <c r="H50" t="s">
        <v>1539</v>
      </c>
      <c r="I50" s="73">
        <v>488</v>
      </c>
      <c r="J50" s="111">
        <v>1806255014.3400002</v>
      </c>
      <c r="K50" s="62">
        <v>132211700.59824</v>
      </c>
    </row>
    <row r="51" spans="1:12" x14ac:dyDescent="0.25">
      <c r="A51">
        <v>2024</v>
      </c>
      <c r="B51" s="84">
        <v>45401</v>
      </c>
      <c r="C51" s="73" t="s">
        <v>1609</v>
      </c>
      <c r="D51" t="s">
        <v>1610</v>
      </c>
      <c r="E51" t="s">
        <v>1487</v>
      </c>
      <c r="F51" t="s">
        <v>1498</v>
      </c>
      <c r="G51" t="s">
        <v>1611</v>
      </c>
      <c r="H51" t="s">
        <v>1539</v>
      </c>
      <c r="I51">
        <v>80</v>
      </c>
      <c r="J51" s="111">
        <v>303032048.80000001</v>
      </c>
      <c r="K51" s="62">
        <v>25179309.959999997</v>
      </c>
    </row>
    <row r="52" spans="1:12" x14ac:dyDescent="0.25">
      <c r="A52">
        <v>2024</v>
      </c>
      <c r="B52" s="84">
        <v>45448</v>
      </c>
      <c r="C52" s="84">
        <v>45470</v>
      </c>
      <c r="D52" t="s">
        <v>1612</v>
      </c>
      <c r="E52" t="s">
        <v>1613</v>
      </c>
      <c r="F52" t="s">
        <v>1614</v>
      </c>
      <c r="G52" t="s">
        <v>1246</v>
      </c>
      <c r="H52" t="s">
        <v>1572</v>
      </c>
      <c r="I52" s="73">
        <v>256</v>
      </c>
      <c r="J52" s="111">
        <v>556001813.37</v>
      </c>
      <c r="K52" s="62">
        <v>61317661.9155</v>
      </c>
    </row>
    <row r="53" spans="1:12" x14ac:dyDescent="0.25">
      <c r="A53">
        <v>2024</v>
      </c>
      <c r="B53" s="84">
        <v>45310</v>
      </c>
      <c r="C53" s="84">
        <v>45475</v>
      </c>
      <c r="D53" t="s">
        <v>1615</v>
      </c>
      <c r="E53" t="s">
        <v>1487</v>
      </c>
      <c r="F53" t="s">
        <v>1498</v>
      </c>
      <c r="G53" t="s">
        <v>1616</v>
      </c>
      <c r="H53" t="s">
        <v>1617</v>
      </c>
      <c r="I53">
        <v>32</v>
      </c>
      <c r="J53" s="111">
        <v>110392038.96000001</v>
      </c>
      <c r="K53" s="62">
        <v>11396760.331519999</v>
      </c>
    </row>
    <row r="54" spans="1:12" x14ac:dyDescent="0.25">
      <c r="A54">
        <v>2024</v>
      </c>
      <c r="B54" s="84">
        <v>45443</v>
      </c>
      <c r="C54" s="84">
        <v>45476</v>
      </c>
      <c r="D54" t="s">
        <v>1618</v>
      </c>
      <c r="E54" t="s">
        <v>1487</v>
      </c>
      <c r="F54" t="s">
        <v>1502</v>
      </c>
      <c r="G54" t="s">
        <v>1619</v>
      </c>
      <c r="H54" t="s">
        <v>771</v>
      </c>
      <c r="I54" s="73">
        <v>624</v>
      </c>
      <c r="J54" s="111">
        <v>2416231593.1199999</v>
      </c>
      <c r="K54" s="62">
        <v>236793917.73614636</v>
      </c>
    </row>
    <row r="55" spans="1:12" x14ac:dyDescent="0.25">
      <c r="A55">
        <v>2024</v>
      </c>
      <c r="B55" s="84">
        <v>45422</v>
      </c>
      <c r="C55" s="84">
        <v>45477</v>
      </c>
      <c r="D55" t="s">
        <v>1620</v>
      </c>
      <c r="E55" t="s">
        <v>1621</v>
      </c>
      <c r="F55" t="s">
        <v>1622</v>
      </c>
      <c r="G55" t="s">
        <v>1599</v>
      </c>
      <c r="H55" t="s">
        <v>1572</v>
      </c>
      <c r="I55">
        <v>288</v>
      </c>
      <c r="J55" s="111">
        <v>959260173.86879992</v>
      </c>
      <c r="K55" s="62">
        <v>71000269.909977615</v>
      </c>
    </row>
    <row r="56" spans="1:12" x14ac:dyDescent="0.25">
      <c r="A56">
        <v>2024</v>
      </c>
      <c r="B56" s="84">
        <v>45478</v>
      </c>
      <c r="C56" s="84">
        <v>45481</v>
      </c>
      <c r="D56" t="s">
        <v>1512</v>
      </c>
      <c r="E56" t="s">
        <v>1623</v>
      </c>
      <c r="F56" t="s">
        <v>1624</v>
      </c>
      <c r="G56" t="s">
        <v>1017</v>
      </c>
      <c r="H56" t="s">
        <v>1625</v>
      </c>
      <c r="I56" s="73">
        <v>636</v>
      </c>
      <c r="J56" s="111">
        <v>2009843621.7475998</v>
      </c>
      <c r="K56" s="62">
        <v>208475259.66421437</v>
      </c>
    </row>
    <row r="57" spans="1:12" x14ac:dyDescent="0.25">
      <c r="A57">
        <v>2024</v>
      </c>
      <c r="B57" s="84">
        <v>45322</v>
      </c>
      <c r="C57" s="84">
        <v>45488</v>
      </c>
      <c r="D57" t="s">
        <v>1626</v>
      </c>
      <c r="E57" t="s">
        <v>1484</v>
      </c>
      <c r="F57" t="s">
        <v>1485</v>
      </c>
      <c r="G57" t="s">
        <v>1627</v>
      </c>
      <c r="H57" t="s">
        <v>796</v>
      </c>
      <c r="I57">
        <v>72</v>
      </c>
      <c r="J57" s="111">
        <v>261336495.02039999</v>
      </c>
      <c r="K57" s="62">
        <v>19819776.040905595</v>
      </c>
    </row>
    <row r="58" spans="1:12" x14ac:dyDescent="0.25">
      <c r="A58">
        <v>2024</v>
      </c>
      <c r="B58" s="84">
        <v>45462</v>
      </c>
      <c r="C58" s="84">
        <v>45490</v>
      </c>
      <c r="D58" t="s">
        <v>1628</v>
      </c>
      <c r="E58" t="s">
        <v>10</v>
      </c>
      <c r="F58" t="s">
        <v>10</v>
      </c>
      <c r="G58" t="s">
        <v>1629</v>
      </c>
      <c r="H58" t="s">
        <v>1625</v>
      </c>
      <c r="I58" s="114">
        <v>80</v>
      </c>
      <c r="J58" s="111">
        <v>186348323.63999996</v>
      </c>
      <c r="K58" s="62">
        <v>19680630.241280001</v>
      </c>
    </row>
    <row r="59" spans="1:12" x14ac:dyDescent="0.25">
      <c r="A59">
        <v>2024</v>
      </c>
      <c r="B59" s="84">
        <v>45440</v>
      </c>
      <c r="C59" s="84">
        <v>45491</v>
      </c>
      <c r="D59" t="s">
        <v>1630</v>
      </c>
      <c r="E59" t="s">
        <v>1487</v>
      </c>
      <c r="F59" t="s">
        <v>1488</v>
      </c>
      <c r="G59" t="s">
        <v>1631</v>
      </c>
      <c r="H59" t="s">
        <v>796</v>
      </c>
      <c r="I59">
        <v>14</v>
      </c>
      <c r="J59" s="111">
        <v>30380292.000000007</v>
      </c>
      <c r="K59" s="62">
        <v>3051639.4598400001</v>
      </c>
    </row>
    <row r="60" spans="1:12" x14ac:dyDescent="0.25">
      <c r="A60">
        <v>2024</v>
      </c>
      <c r="B60" s="84">
        <v>45462</v>
      </c>
      <c r="C60" s="84">
        <v>45491</v>
      </c>
      <c r="D60" t="s">
        <v>1632</v>
      </c>
      <c r="E60" t="s">
        <v>1544</v>
      </c>
      <c r="F60" t="s">
        <v>1544</v>
      </c>
      <c r="G60" t="s">
        <v>1633</v>
      </c>
      <c r="H60" t="s">
        <v>1557</v>
      </c>
      <c r="I60" s="73" t="s">
        <v>1634</v>
      </c>
      <c r="J60" s="111">
        <v>311456068.27525002</v>
      </c>
      <c r="K60" s="62">
        <v>35958568.977858</v>
      </c>
    </row>
    <row r="61" spans="1:12" x14ac:dyDescent="0.25">
      <c r="A61">
        <v>2024</v>
      </c>
      <c r="B61" s="84">
        <v>45295</v>
      </c>
      <c r="C61" s="84">
        <v>45498</v>
      </c>
      <c r="D61" t="s">
        <v>1635</v>
      </c>
      <c r="E61" t="s">
        <v>1487</v>
      </c>
      <c r="F61" t="s">
        <v>1488</v>
      </c>
      <c r="G61" t="s">
        <v>1636</v>
      </c>
      <c r="H61" t="s">
        <v>1572</v>
      </c>
      <c r="I61">
        <v>64</v>
      </c>
      <c r="J61" s="111">
        <v>240593422.00000003</v>
      </c>
      <c r="K61" s="62">
        <v>25346762.609280001</v>
      </c>
    </row>
    <row r="62" spans="1:12" x14ac:dyDescent="0.25">
      <c r="A62">
        <v>2024</v>
      </c>
      <c r="B62" s="84">
        <v>45500</v>
      </c>
      <c r="C62" s="84">
        <v>45503</v>
      </c>
      <c r="D62" t="s">
        <v>1637</v>
      </c>
      <c r="E62" t="s">
        <v>1544</v>
      </c>
      <c r="F62" t="s">
        <v>1638</v>
      </c>
      <c r="G62" t="s">
        <v>1639</v>
      </c>
      <c r="H62" t="s">
        <v>1640</v>
      </c>
      <c r="I62">
        <v>416</v>
      </c>
      <c r="J62" s="111">
        <v>1636322428.0532</v>
      </c>
      <c r="K62" s="62">
        <v>161976080.62471682</v>
      </c>
    </row>
    <row r="63" spans="1:12" x14ac:dyDescent="0.25">
      <c r="A63">
        <v>2024</v>
      </c>
      <c r="B63" s="84">
        <v>45467</v>
      </c>
      <c r="C63" s="84">
        <v>45504</v>
      </c>
      <c r="D63" t="s">
        <v>1641</v>
      </c>
      <c r="E63" t="s">
        <v>10</v>
      </c>
      <c r="F63" t="s">
        <v>10</v>
      </c>
      <c r="G63" t="s">
        <v>1642</v>
      </c>
      <c r="H63" t="s">
        <v>1617</v>
      </c>
      <c r="I63">
        <v>32</v>
      </c>
      <c r="J63" s="111">
        <v>96316507.889999986</v>
      </c>
      <c r="K63" s="62">
        <v>9435337.2147199996</v>
      </c>
    </row>
    <row r="64" spans="1:12" x14ac:dyDescent="0.25">
      <c r="A64">
        <v>2024</v>
      </c>
      <c r="B64" s="84">
        <v>45463</v>
      </c>
      <c r="C64" s="84">
        <v>45506</v>
      </c>
      <c r="D64" t="s">
        <v>1643</v>
      </c>
      <c r="E64" t="s">
        <v>1487</v>
      </c>
      <c r="F64" t="s">
        <v>1488</v>
      </c>
      <c r="G64" t="s">
        <v>1643</v>
      </c>
      <c r="H64" t="s">
        <v>1644</v>
      </c>
      <c r="I64">
        <v>48</v>
      </c>
      <c r="J64" s="111">
        <v>172276843.29479998</v>
      </c>
      <c r="K64" s="62">
        <v>15104030.327372799</v>
      </c>
    </row>
    <row r="65" spans="1:12" x14ac:dyDescent="0.25">
      <c r="A65">
        <v>2024</v>
      </c>
      <c r="B65" s="84">
        <v>45511</v>
      </c>
      <c r="C65" s="84">
        <v>45513</v>
      </c>
      <c r="D65" t="s">
        <v>1576</v>
      </c>
      <c r="E65" t="s">
        <v>1577</v>
      </c>
      <c r="F65" t="s">
        <v>1577</v>
      </c>
      <c r="G65" t="s">
        <v>1645</v>
      </c>
      <c r="H65" t="s">
        <v>1575</v>
      </c>
      <c r="I65">
        <v>440</v>
      </c>
      <c r="J65" s="111">
        <v>1475808798.53</v>
      </c>
      <c r="K65" s="62">
        <v>126931032.8072</v>
      </c>
    </row>
    <row r="66" spans="1:12" x14ac:dyDescent="0.25">
      <c r="A66">
        <v>2024</v>
      </c>
      <c r="B66" s="84">
        <v>45453</v>
      </c>
      <c r="C66" s="84">
        <v>45513</v>
      </c>
      <c r="D66" t="s">
        <v>1646</v>
      </c>
      <c r="E66" t="s">
        <v>10</v>
      </c>
      <c r="F66" t="s">
        <v>10</v>
      </c>
      <c r="G66" t="s">
        <v>1647</v>
      </c>
      <c r="H66" t="s">
        <v>1617</v>
      </c>
      <c r="I66">
        <v>3000</v>
      </c>
      <c r="J66" s="111">
        <v>7998033169.3760014</v>
      </c>
      <c r="K66" s="62">
        <v>875614608.33288002</v>
      </c>
    </row>
    <row r="67" spans="1:12" x14ac:dyDescent="0.25">
      <c r="A67">
        <v>2024</v>
      </c>
      <c r="B67" s="84">
        <v>45432</v>
      </c>
      <c r="C67" s="84">
        <v>45513</v>
      </c>
      <c r="D67" t="s">
        <v>1437</v>
      </c>
      <c r="E67" t="s">
        <v>1648</v>
      </c>
      <c r="F67" t="s">
        <v>1649</v>
      </c>
      <c r="G67" t="s">
        <v>1347</v>
      </c>
      <c r="H67" t="s">
        <v>1617</v>
      </c>
      <c r="I67">
        <v>896</v>
      </c>
      <c r="J67" s="111">
        <v>2364541098.8832002</v>
      </c>
      <c r="K67" s="62">
        <v>267859922.20323837</v>
      </c>
    </row>
    <row r="68" spans="1:12" x14ac:dyDescent="0.25">
      <c r="A68">
        <v>2024</v>
      </c>
      <c r="B68" s="84">
        <v>45427</v>
      </c>
      <c r="C68" s="84">
        <v>45531</v>
      </c>
      <c r="D68" t="s">
        <v>1650</v>
      </c>
      <c r="E68" t="s">
        <v>1568</v>
      </c>
      <c r="F68" t="s">
        <v>1568</v>
      </c>
      <c r="G68" t="s">
        <v>1651</v>
      </c>
      <c r="H68" t="s">
        <v>1617</v>
      </c>
      <c r="I68">
        <v>160</v>
      </c>
      <c r="J68" s="111">
        <v>534030705.80000001</v>
      </c>
      <c r="K68" s="62">
        <v>57935065.870399997</v>
      </c>
    </row>
    <row r="69" spans="1:12" x14ac:dyDescent="0.25">
      <c r="A69">
        <v>2024</v>
      </c>
      <c r="B69" s="84">
        <v>45460</v>
      </c>
      <c r="C69" s="84">
        <v>45532</v>
      </c>
      <c r="D69" t="s">
        <v>1652</v>
      </c>
      <c r="E69" t="s">
        <v>1487</v>
      </c>
      <c r="F69" t="s">
        <v>1498</v>
      </c>
      <c r="G69" t="s">
        <v>1653</v>
      </c>
      <c r="H69" t="s">
        <v>1617</v>
      </c>
      <c r="I69">
        <v>12</v>
      </c>
      <c r="J69" s="111">
        <v>38008353.729999997</v>
      </c>
      <c r="K69" s="62">
        <v>3979883.3796799998</v>
      </c>
    </row>
    <row r="70" spans="1:12" x14ac:dyDescent="0.25">
      <c r="A70">
        <v>2024</v>
      </c>
      <c r="B70" s="84">
        <v>45499</v>
      </c>
      <c r="C70" s="84">
        <v>45533</v>
      </c>
      <c r="D70" t="s">
        <v>1654</v>
      </c>
      <c r="E70" t="s">
        <v>1487</v>
      </c>
      <c r="F70" t="s">
        <v>1655</v>
      </c>
      <c r="G70" t="s">
        <v>1587</v>
      </c>
      <c r="H70" t="s">
        <v>1617</v>
      </c>
      <c r="I70">
        <v>64</v>
      </c>
      <c r="J70" s="111">
        <v>214457703.03999999</v>
      </c>
      <c r="K70" s="62">
        <v>21886390.609920003</v>
      </c>
    </row>
    <row r="71" spans="1:12" x14ac:dyDescent="0.25">
      <c r="A71">
        <v>2024</v>
      </c>
      <c r="B71" s="84">
        <v>45496</v>
      </c>
      <c r="C71" s="84">
        <v>45534</v>
      </c>
      <c r="D71" t="s">
        <v>1656</v>
      </c>
      <c r="E71" t="s">
        <v>1513</v>
      </c>
      <c r="F71" t="s">
        <v>1657</v>
      </c>
      <c r="G71" t="s">
        <v>1658</v>
      </c>
      <c r="H71" t="s">
        <v>1557</v>
      </c>
      <c r="I71">
        <v>3473</v>
      </c>
      <c r="J71" s="111">
        <v>6372307341.8400002</v>
      </c>
      <c r="K71" s="62">
        <v>700699118.58904004</v>
      </c>
    </row>
    <row r="72" spans="1:12" x14ac:dyDescent="0.25">
      <c r="A72">
        <v>2024</v>
      </c>
      <c r="B72" s="84">
        <v>45499</v>
      </c>
      <c r="C72" s="84">
        <v>45544</v>
      </c>
      <c r="D72" t="s">
        <v>1357</v>
      </c>
      <c r="E72" t="s">
        <v>1487</v>
      </c>
      <c r="F72" t="s">
        <v>1502</v>
      </c>
      <c r="G72" t="s">
        <v>1659</v>
      </c>
      <c r="H72" t="s">
        <v>1557</v>
      </c>
      <c r="I72">
        <v>656</v>
      </c>
      <c r="J72" s="111">
        <v>2806239962.1456003</v>
      </c>
      <c r="K72" s="62">
        <v>287182180.84144962</v>
      </c>
    </row>
    <row r="73" spans="1:12" x14ac:dyDescent="0.25">
      <c r="A73">
        <v>2024</v>
      </c>
      <c r="B73" s="84">
        <v>45540</v>
      </c>
      <c r="C73" s="84">
        <v>45545</v>
      </c>
      <c r="D73" t="s">
        <v>1606</v>
      </c>
      <c r="E73" t="s">
        <v>1487</v>
      </c>
      <c r="F73" t="s">
        <v>1498</v>
      </c>
      <c r="G73" t="s">
        <v>1607</v>
      </c>
      <c r="H73" t="s">
        <v>771</v>
      </c>
      <c r="I73">
        <v>1864</v>
      </c>
      <c r="J73" s="111">
        <v>5769491498.2940006</v>
      </c>
      <c r="K73" s="62">
        <v>600032773.38641274</v>
      </c>
    </row>
    <row r="74" spans="1:12" x14ac:dyDescent="0.25">
      <c r="A74">
        <v>2024</v>
      </c>
      <c r="B74" s="84">
        <v>45499</v>
      </c>
      <c r="C74" s="84">
        <v>45545</v>
      </c>
      <c r="D74" t="s">
        <v>1660</v>
      </c>
      <c r="E74" t="s">
        <v>1487</v>
      </c>
      <c r="F74" t="s">
        <v>1502</v>
      </c>
      <c r="G74" t="s">
        <v>1661</v>
      </c>
      <c r="H74" t="s">
        <v>1572</v>
      </c>
      <c r="I74">
        <v>128</v>
      </c>
      <c r="J74" s="111">
        <v>226799558.92000002</v>
      </c>
      <c r="K74" s="62">
        <v>24552940.126479998</v>
      </c>
    </row>
    <row r="75" spans="1:12" x14ac:dyDescent="0.25">
      <c r="A75">
        <v>2024</v>
      </c>
      <c r="B75" s="84">
        <v>45499</v>
      </c>
      <c r="C75" s="84">
        <v>45545</v>
      </c>
      <c r="D75" t="s">
        <v>1662</v>
      </c>
      <c r="E75" t="s">
        <v>1487</v>
      </c>
      <c r="F75" t="s">
        <v>1502</v>
      </c>
      <c r="G75" t="s">
        <v>1661</v>
      </c>
      <c r="H75" t="s">
        <v>1572</v>
      </c>
      <c r="I75">
        <v>112</v>
      </c>
      <c r="J75" s="111">
        <v>203919473.75</v>
      </c>
      <c r="K75" s="62">
        <v>21987939.68832</v>
      </c>
    </row>
    <row r="76" spans="1:12" x14ac:dyDescent="0.25">
      <c r="A76">
        <v>2024</v>
      </c>
      <c r="B76" s="84">
        <v>45496</v>
      </c>
      <c r="C76" s="84">
        <v>45547</v>
      </c>
      <c r="D76" t="s">
        <v>1663</v>
      </c>
      <c r="E76" t="s">
        <v>1487</v>
      </c>
      <c r="F76" t="s">
        <v>1664</v>
      </c>
      <c r="G76" t="s">
        <v>1665</v>
      </c>
      <c r="H76" t="s">
        <v>1563</v>
      </c>
      <c r="J76" s="111">
        <v>477112104.31999999</v>
      </c>
      <c r="K76" s="62"/>
      <c r="L76" t="s">
        <v>1109</v>
      </c>
    </row>
    <row r="77" spans="1:12" x14ac:dyDescent="0.25">
      <c r="A77">
        <v>2024</v>
      </c>
      <c r="B77" s="84">
        <v>45500</v>
      </c>
      <c r="C77" s="84">
        <v>45548</v>
      </c>
      <c r="D77" t="s">
        <v>1666</v>
      </c>
      <c r="E77" t="s">
        <v>1513</v>
      </c>
      <c r="F77" t="s">
        <v>1667</v>
      </c>
      <c r="G77" t="s">
        <v>1668</v>
      </c>
      <c r="H77" t="s">
        <v>1579</v>
      </c>
      <c r="I77">
        <v>344</v>
      </c>
      <c r="J77" s="111">
        <v>1213940511.6719999</v>
      </c>
      <c r="K77" s="62">
        <v>98091707.565680012</v>
      </c>
      <c r="L77" t="s">
        <v>1109</v>
      </c>
    </row>
    <row r="78" spans="1:12" x14ac:dyDescent="0.25">
      <c r="A78">
        <v>2024</v>
      </c>
      <c r="B78" s="84">
        <v>45548</v>
      </c>
      <c r="C78" s="84">
        <v>45548</v>
      </c>
      <c r="D78" t="s">
        <v>1669</v>
      </c>
      <c r="E78" t="s">
        <v>10</v>
      </c>
      <c r="F78" t="s">
        <v>10</v>
      </c>
      <c r="G78" t="s">
        <v>1670</v>
      </c>
      <c r="H78" t="s">
        <v>1671</v>
      </c>
      <c r="J78" s="111">
        <v>1451107788.5500002</v>
      </c>
      <c r="K78" s="62"/>
    </row>
    <row r="79" spans="1:12" x14ac:dyDescent="0.25">
      <c r="A79">
        <v>2024</v>
      </c>
      <c r="B79" s="84">
        <v>45474</v>
      </c>
      <c r="C79" s="84">
        <v>45555</v>
      </c>
      <c r="D79" t="s">
        <v>1570</v>
      </c>
      <c r="E79" t="s">
        <v>1513</v>
      </c>
      <c r="F79" t="s">
        <v>1514</v>
      </c>
      <c r="G79" t="s">
        <v>1571</v>
      </c>
      <c r="H79" t="s">
        <v>1579</v>
      </c>
      <c r="I79">
        <v>360</v>
      </c>
      <c r="J79" s="111">
        <v>934106275.48080003</v>
      </c>
      <c r="K79" s="62">
        <v>95807074.014719993</v>
      </c>
    </row>
    <row r="80" spans="1:12" x14ac:dyDescent="0.25">
      <c r="A80">
        <v>2024</v>
      </c>
      <c r="B80" s="84">
        <v>45460</v>
      </c>
      <c r="C80" s="84">
        <v>45555</v>
      </c>
      <c r="D80" t="s">
        <v>1672</v>
      </c>
      <c r="E80" t="s">
        <v>1487</v>
      </c>
      <c r="F80" t="s">
        <v>1502</v>
      </c>
      <c r="G80" t="s">
        <v>1463</v>
      </c>
      <c r="H80" t="s">
        <v>1579</v>
      </c>
      <c r="I80">
        <v>4244</v>
      </c>
      <c r="J80" s="111">
        <v>9008344447.1152</v>
      </c>
      <c r="K80" s="62">
        <v>950688697.50759685</v>
      </c>
    </row>
    <row r="81" spans="1:12" x14ac:dyDescent="0.25">
      <c r="A81">
        <v>2024</v>
      </c>
      <c r="B81" s="93">
        <v>45474</v>
      </c>
      <c r="C81" s="84">
        <v>45561</v>
      </c>
      <c r="D81" t="s">
        <v>1673</v>
      </c>
      <c r="E81" t="s">
        <v>1484</v>
      </c>
      <c r="F81" t="s">
        <v>1485</v>
      </c>
      <c r="G81" t="s">
        <v>1674</v>
      </c>
      <c r="H81" t="s">
        <v>1557</v>
      </c>
      <c r="J81" s="111">
        <v>543309028.32000005</v>
      </c>
      <c r="K81" s="62"/>
      <c r="L81" t="s">
        <v>1109</v>
      </c>
    </row>
    <row r="82" spans="1:12" x14ac:dyDescent="0.25">
      <c r="A82">
        <v>2024</v>
      </c>
      <c r="B82" s="93">
        <v>45429</v>
      </c>
      <c r="C82" s="84">
        <v>45562</v>
      </c>
      <c r="D82" t="s">
        <v>1675</v>
      </c>
      <c r="E82" t="s">
        <v>1676</v>
      </c>
      <c r="F82" t="s">
        <v>1677</v>
      </c>
      <c r="G82" t="s">
        <v>1678</v>
      </c>
      <c r="H82" t="s">
        <v>1679</v>
      </c>
      <c r="I82">
        <v>200</v>
      </c>
      <c r="J82" s="111">
        <v>425265664</v>
      </c>
      <c r="K82" s="62">
        <v>44527449.702399991</v>
      </c>
    </row>
    <row r="83" spans="1:12" x14ac:dyDescent="0.25">
      <c r="A83">
        <v>2024</v>
      </c>
      <c r="B83" s="84">
        <v>45505</v>
      </c>
      <c r="C83" s="84">
        <v>45565</v>
      </c>
      <c r="D83" t="s">
        <v>1680</v>
      </c>
      <c r="E83" t="s">
        <v>1487</v>
      </c>
      <c r="F83" t="s">
        <v>259</v>
      </c>
      <c r="G83" t="s">
        <v>1574</v>
      </c>
      <c r="H83" t="s">
        <v>1617</v>
      </c>
      <c r="I83" s="117">
        <v>160</v>
      </c>
      <c r="J83" s="111">
        <v>579954262.67999995</v>
      </c>
      <c r="K83" s="62">
        <v>46051051.957759999</v>
      </c>
    </row>
    <row r="84" spans="1:12" x14ac:dyDescent="0.25">
      <c r="A84">
        <v>2024</v>
      </c>
      <c r="B84" s="84">
        <v>45505</v>
      </c>
      <c r="C84" s="84">
        <v>45567</v>
      </c>
      <c r="D84" t="s">
        <v>1681</v>
      </c>
      <c r="E84" t="s">
        <v>1487</v>
      </c>
      <c r="F84" t="s">
        <v>1655</v>
      </c>
      <c r="G84" t="s">
        <v>1682</v>
      </c>
      <c r="H84" t="s">
        <v>1572</v>
      </c>
      <c r="I84" s="117">
        <v>136</v>
      </c>
      <c r="J84" s="111">
        <v>487536045.24999994</v>
      </c>
      <c r="K84" s="62">
        <v>55150653.64695999</v>
      </c>
    </row>
    <row r="85" spans="1:12" x14ac:dyDescent="0.25">
      <c r="A85">
        <v>2024</v>
      </c>
      <c r="B85" s="84">
        <v>45474</v>
      </c>
      <c r="C85" s="84">
        <v>45561</v>
      </c>
      <c r="D85" t="s">
        <v>1673</v>
      </c>
      <c r="E85" t="s">
        <v>1484</v>
      </c>
      <c r="F85" t="s">
        <v>1485</v>
      </c>
      <c r="G85" t="s">
        <v>1674</v>
      </c>
      <c r="H85" t="s">
        <v>1557</v>
      </c>
      <c r="I85" s="116"/>
      <c r="J85" s="111">
        <v>543309028.32000005</v>
      </c>
      <c r="K85" s="62"/>
      <c r="L85" t="s">
        <v>1109</v>
      </c>
    </row>
    <row r="86" spans="1:12" x14ac:dyDescent="0.25">
      <c r="A86">
        <v>2024</v>
      </c>
      <c r="B86" s="84">
        <v>45505</v>
      </c>
      <c r="C86" s="84">
        <v>45576</v>
      </c>
      <c r="D86" t="s">
        <v>1683</v>
      </c>
      <c r="E86" t="s">
        <v>1487</v>
      </c>
      <c r="F86" t="s">
        <v>259</v>
      </c>
      <c r="G86" t="s">
        <v>1684</v>
      </c>
      <c r="H86" t="s">
        <v>1617</v>
      </c>
      <c r="I86" s="116">
        <v>160</v>
      </c>
      <c r="J86" s="111">
        <v>579954262.67999995</v>
      </c>
      <c r="K86" s="62">
        <v>46051051.957759999</v>
      </c>
    </row>
    <row r="87" spans="1:12" x14ac:dyDescent="0.25">
      <c r="A87">
        <v>2024</v>
      </c>
      <c r="B87" s="84">
        <v>45429</v>
      </c>
      <c r="C87" s="84">
        <v>45567</v>
      </c>
      <c r="D87" t="s">
        <v>1685</v>
      </c>
      <c r="E87" s="5" t="s">
        <v>1057</v>
      </c>
      <c r="F87" s="5" t="s">
        <v>1057</v>
      </c>
      <c r="G87" t="s">
        <v>1473</v>
      </c>
      <c r="H87" t="s">
        <v>1617</v>
      </c>
      <c r="I87" s="116"/>
      <c r="J87" s="111">
        <v>1963607544.0999999</v>
      </c>
      <c r="K87" s="62"/>
      <c r="L87" t="s">
        <v>1109</v>
      </c>
    </row>
    <row r="88" spans="1:12" x14ac:dyDescent="0.25">
      <c r="A88">
        <v>2024</v>
      </c>
      <c r="B88" s="84">
        <v>45429</v>
      </c>
      <c r="C88" s="84">
        <v>45562</v>
      </c>
      <c r="D88" t="s">
        <v>1686</v>
      </c>
      <c r="E88" t="s">
        <v>1676</v>
      </c>
      <c r="F88" t="s">
        <v>1677</v>
      </c>
      <c r="G88" t="s">
        <v>1687</v>
      </c>
      <c r="H88" t="s">
        <v>1688</v>
      </c>
      <c r="I88" s="117">
        <v>200</v>
      </c>
      <c r="J88" s="111">
        <v>425265664</v>
      </c>
      <c r="K88" s="62">
        <v>44527449.702399991</v>
      </c>
    </row>
    <row r="89" spans="1:12" x14ac:dyDescent="0.25">
      <c r="A89">
        <v>2024</v>
      </c>
      <c r="B89" s="84">
        <v>45561</v>
      </c>
      <c r="C89" s="84">
        <v>45568</v>
      </c>
      <c r="D89" t="s">
        <v>1689</v>
      </c>
      <c r="E89" t="s">
        <v>1487</v>
      </c>
      <c r="F89" t="s">
        <v>1498</v>
      </c>
      <c r="G89" t="s">
        <v>1690</v>
      </c>
      <c r="H89" t="s">
        <v>1617</v>
      </c>
      <c r="I89" s="117">
        <v>24</v>
      </c>
      <c r="J89" s="111">
        <v>90252331.620000005</v>
      </c>
      <c r="K89" s="62">
        <v>7292397.628800001</v>
      </c>
    </row>
    <row r="90" spans="1:12" x14ac:dyDescent="0.25">
      <c r="A90">
        <v>2024</v>
      </c>
      <c r="B90" s="84">
        <v>45536</v>
      </c>
      <c r="C90" s="84">
        <v>45572</v>
      </c>
      <c r="D90" t="s">
        <v>1691</v>
      </c>
      <c r="E90" t="s">
        <v>1621</v>
      </c>
      <c r="F90" t="s">
        <v>1621</v>
      </c>
      <c r="G90" t="s">
        <v>1692</v>
      </c>
      <c r="H90" t="s">
        <v>1625</v>
      </c>
      <c r="I90" s="117"/>
      <c r="J90" s="111">
        <v>1066711045.6060001</v>
      </c>
      <c r="K90" s="62"/>
      <c r="L90" t="s">
        <v>1109</v>
      </c>
    </row>
    <row r="91" spans="1:12" x14ac:dyDescent="0.25">
      <c r="A91">
        <v>2024</v>
      </c>
      <c r="B91" s="84">
        <v>45502</v>
      </c>
      <c r="C91" s="84">
        <v>45576</v>
      </c>
      <c r="D91" t="s">
        <v>1693</v>
      </c>
      <c r="E91" t="s">
        <v>1648</v>
      </c>
      <c r="F91" t="s">
        <v>1649</v>
      </c>
      <c r="G91" t="s">
        <v>1694</v>
      </c>
      <c r="H91" t="s">
        <v>1572</v>
      </c>
      <c r="I91" s="117">
        <v>497</v>
      </c>
      <c r="J91" s="111">
        <v>1766273332.8499999</v>
      </c>
      <c r="K91" s="62">
        <v>191400182.71376002</v>
      </c>
    </row>
    <row r="92" spans="1:12" x14ac:dyDescent="0.25">
      <c r="A92">
        <v>2024</v>
      </c>
      <c r="B92" s="84">
        <v>45488</v>
      </c>
      <c r="C92" s="84">
        <v>45576</v>
      </c>
      <c r="D92" t="s">
        <v>1356</v>
      </c>
      <c r="E92" s="5" t="s">
        <v>1057</v>
      </c>
      <c r="F92" s="5" t="s">
        <v>1057</v>
      </c>
      <c r="G92" t="s">
        <v>1470</v>
      </c>
      <c r="H92" t="s">
        <v>1471</v>
      </c>
      <c r="I92" s="117">
        <v>705</v>
      </c>
      <c r="J92" s="111">
        <v>1732154181.2068</v>
      </c>
      <c r="K92" s="62">
        <v>197454049.33579201</v>
      </c>
    </row>
    <row r="93" spans="1:12" x14ac:dyDescent="0.25">
      <c r="A93">
        <v>2024</v>
      </c>
      <c r="B93" s="84">
        <v>45469</v>
      </c>
      <c r="C93" s="84">
        <v>45580</v>
      </c>
      <c r="D93" t="s">
        <v>1695</v>
      </c>
      <c r="E93" t="s">
        <v>1696</v>
      </c>
      <c r="F93" t="s">
        <v>1696</v>
      </c>
      <c r="G93" t="s">
        <v>1697</v>
      </c>
      <c r="H93" t="s">
        <v>1698</v>
      </c>
      <c r="I93" s="117">
        <v>104</v>
      </c>
      <c r="J93" s="111">
        <v>400143068.39000005</v>
      </c>
      <c r="K93" s="62">
        <v>44591856.816320002</v>
      </c>
    </row>
    <row r="94" spans="1:12" x14ac:dyDescent="0.25">
      <c r="A94">
        <v>2024</v>
      </c>
      <c r="B94" s="84">
        <v>45580</v>
      </c>
      <c r="C94" s="84">
        <v>45580</v>
      </c>
      <c r="D94" t="s">
        <v>1573</v>
      </c>
      <c r="E94" t="s">
        <v>1484</v>
      </c>
      <c r="F94" t="s">
        <v>1485</v>
      </c>
      <c r="G94" t="s">
        <v>1699</v>
      </c>
      <c r="H94" t="s">
        <v>1617</v>
      </c>
      <c r="I94" s="117">
        <v>112</v>
      </c>
      <c r="J94" s="111">
        <v>451540590.07000005</v>
      </c>
      <c r="K94" s="62">
        <v>37988315.697920002</v>
      </c>
    </row>
    <row r="95" spans="1:12" x14ac:dyDescent="0.25">
      <c r="A95">
        <v>2024</v>
      </c>
      <c r="B95" s="84">
        <v>45463</v>
      </c>
      <c r="C95" s="84">
        <v>45581</v>
      </c>
      <c r="D95" t="s">
        <v>1700</v>
      </c>
      <c r="E95" t="s">
        <v>1487</v>
      </c>
      <c r="F95" t="s">
        <v>1488</v>
      </c>
      <c r="G95" t="s">
        <v>1701</v>
      </c>
      <c r="H95" t="s">
        <v>1563</v>
      </c>
      <c r="I95" s="42"/>
      <c r="J95" s="111">
        <v>2224322408</v>
      </c>
      <c r="K95" s="62"/>
      <c r="L95" t="s">
        <v>1798</v>
      </c>
    </row>
    <row r="96" spans="1:12" x14ac:dyDescent="0.25">
      <c r="A96">
        <v>2024</v>
      </c>
      <c r="B96" s="84">
        <v>45566</v>
      </c>
      <c r="C96" s="84">
        <v>45587</v>
      </c>
      <c r="D96" t="s">
        <v>1702</v>
      </c>
      <c r="E96" t="s">
        <v>1487</v>
      </c>
      <c r="F96" t="s">
        <v>1498</v>
      </c>
      <c r="G96" t="s">
        <v>1463</v>
      </c>
      <c r="H96" t="s">
        <v>1572</v>
      </c>
      <c r="I96" s="42">
        <v>1280</v>
      </c>
      <c r="J96" s="111">
        <v>4144819113.5800009</v>
      </c>
      <c r="K96" s="62">
        <v>312647373.18149763</v>
      </c>
    </row>
    <row r="97" spans="1:12" x14ac:dyDescent="0.25">
      <c r="A97">
        <v>2024</v>
      </c>
      <c r="B97" s="84">
        <v>45404</v>
      </c>
      <c r="C97" s="84">
        <v>45596</v>
      </c>
      <c r="D97" t="s">
        <v>1703</v>
      </c>
      <c r="E97" t="s">
        <v>1484</v>
      </c>
      <c r="F97" t="s">
        <v>1485</v>
      </c>
      <c r="G97" t="s">
        <v>1704</v>
      </c>
      <c r="H97" t="s">
        <v>1557</v>
      </c>
      <c r="I97" s="117">
        <v>304</v>
      </c>
      <c r="J97" s="111">
        <v>604736586.43999994</v>
      </c>
      <c r="K97" s="62">
        <v>66764480.908800006</v>
      </c>
    </row>
    <row r="98" spans="1:12" x14ac:dyDescent="0.25">
      <c r="A98">
        <v>2024</v>
      </c>
      <c r="B98" s="84">
        <v>45595</v>
      </c>
      <c r="C98" s="84">
        <v>45596</v>
      </c>
      <c r="D98" t="s">
        <v>1486</v>
      </c>
      <c r="E98" t="s">
        <v>1487</v>
      </c>
      <c r="F98" t="s">
        <v>1488</v>
      </c>
      <c r="G98" t="s">
        <v>1489</v>
      </c>
      <c r="H98" t="s">
        <v>1490</v>
      </c>
      <c r="I98" s="73" t="s">
        <v>1552</v>
      </c>
      <c r="J98" s="111">
        <v>1209711190.0339999</v>
      </c>
      <c r="K98" s="62">
        <v>134368165.63440001</v>
      </c>
    </row>
    <row r="99" spans="1:12" x14ac:dyDescent="0.25">
      <c r="A99">
        <v>2024</v>
      </c>
      <c r="B99" s="84">
        <v>45566</v>
      </c>
      <c r="C99" s="84">
        <v>45597</v>
      </c>
      <c r="D99" t="s">
        <v>1705</v>
      </c>
      <c r="E99" t="s">
        <v>1487</v>
      </c>
      <c r="F99" t="s">
        <v>1498</v>
      </c>
      <c r="G99" t="s">
        <v>1706</v>
      </c>
      <c r="H99" t="s">
        <v>1468</v>
      </c>
      <c r="I99">
        <v>280</v>
      </c>
      <c r="J99" s="111">
        <v>1232187012.9167998</v>
      </c>
      <c r="K99" s="62">
        <v>89281146.891196787</v>
      </c>
    </row>
    <row r="100" spans="1:12" x14ac:dyDescent="0.25">
      <c r="A100">
        <v>2024</v>
      </c>
      <c r="B100" s="84">
        <v>45569</v>
      </c>
      <c r="C100" s="84">
        <v>45614</v>
      </c>
      <c r="D100" t="s">
        <v>1707</v>
      </c>
      <c r="E100" t="s">
        <v>1484</v>
      </c>
      <c r="F100" t="s">
        <v>1485</v>
      </c>
      <c r="G100" t="s">
        <v>1708</v>
      </c>
      <c r="H100" t="s">
        <v>1709</v>
      </c>
      <c r="I100">
        <v>80</v>
      </c>
      <c r="J100" s="111">
        <v>310815700.10000002</v>
      </c>
      <c r="K100" s="62">
        <v>32890030.886399999</v>
      </c>
    </row>
    <row r="101" spans="1:12" ht="24" customHeight="1" x14ac:dyDescent="0.25">
      <c r="A101">
        <v>2024</v>
      </c>
      <c r="B101" s="84">
        <v>45337</v>
      </c>
      <c r="C101" s="84">
        <v>45617</v>
      </c>
      <c r="D101" t="s">
        <v>1710</v>
      </c>
      <c r="E101" t="s">
        <v>1487</v>
      </c>
      <c r="F101" t="s">
        <v>1502</v>
      </c>
      <c r="G101" t="s">
        <v>1711</v>
      </c>
      <c r="H101" s="119" t="s">
        <v>1712</v>
      </c>
      <c r="I101" s="118">
        <v>328</v>
      </c>
      <c r="J101" s="111">
        <v>1039012057.6847999</v>
      </c>
      <c r="K101" s="62">
        <v>104485490.0467968</v>
      </c>
    </row>
    <row r="102" spans="1:12" x14ac:dyDescent="0.25">
      <c r="A102">
        <v>2024</v>
      </c>
      <c r="B102" s="84">
        <v>45530</v>
      </c>
      <c r="C102" s="84">
        <v>45622</v>
      </c>
      <c r="D102" s="120" t="s">
        <v>1713</v>
      </c>
      <c r="E102" t="s">
        <v>1487</v>
      </c>
      <c r="F102" t="s">
        <v>1502</v>
      </c>
      <c r="G102" t="s">
        <v>1714</v>
      </c>
      <c r="H102" t="s">
        <v>1715</v>
      </c>
      <c r="I102" s="121">
        <v>2224</v>
      </c>
      <c r="J102" s="111">
        <v>8092949855.2799997</v>
      </c>
      <c r="K102" s="62">
        <v>668105633.66399992</v>
      </c>
    </row>
    <row r="103" spans="1:12" x14ac:dyDescent="0.25">
      <c r="A103">
        <v>2024</v>
      </c>
      <c r="B103" s="84">
        <v>45307</v>
      </c>
      <c r="C103" t="s">
        <v>1747</v>
      </c>
      <c r="D103" t="s">
        <v>1716</v>
      </c>
      <c r="E103" t="s">
        <v>1487</v>
      </c>
      <c r="F103" t="s">
        <v>1488</v>
      </c>
      <c r="G103" t="s">
        <v>1414</v>
      </c>
      <c r="H103" t="s">
        <v>1490</v>
      </c>
      <c r="I103" s="117"/>
      <c r="J103" s="111">
        <v>639037638.39999998</v>
      </c>
      <c r="K103" s="62"/>
      <c r="L103" t="s">
        <v>1109</v>
      </c>
    </row>
    <row r="104" spans="1:12" x14ac:dyDescent="0.25">
      <c r="A104">
        <v>2024</v>
      </c>
      <c r="B104" s="84">
        <v>45537</v>
      </c>
      <c r="C104" s="84">
        <v>45624</v>
      </c>
      <c r="D104" t="s">
        <v>1717</v>
      </c>
      <c r="E104" t="s">
        <v>1487</v>
      </c>
      <c r="F104" t="s">
        <v>1488</v>
      </c>
      <c r="G104" t="s">
        <v>1718</v>
      </c>
      <c r="H104" t="s">
        <v>1572</v>
      </c>
      <c r="I104" s="117">
        <v>648</v>
      </c>
      <c r="J104" s="111">
        <v>1617871818.24</v>
      </c>
      <c r="K104" s="62">
        <v>173083881.18519998</v>
      </c>
    </row>
    <row r="105" spans="1:12" ht="30" x14ac:dyDescent="0.25">
      <c r="A105">
        <v>2024</v>
      </c>
      <c r="B105" s="84">
        <v>45565</v>
      </c>
      <c r="C105" s="84">
        <v>45624</v>
      </c>
      <c r="D105" t="s">
        <v>1719</v>
      </c>
      <c r="E105" t="s">
        <v>1487</v>
      </c>
      <c r="F105" t="s">
        <v>1488</v>
      </c>
      <c r="G105" t="s">
        <v>1720</v>
      </c>
      <c r="H105" s="64" t="s">
        <v>1721</v>
      </c>
      <c r="I105" s="117">
        <v>40</v>
      </c>
      <c r="J105" s="111">
        <v>165748318.12200001</v>
      </c>
      <c r="K105" s="62">
        <v>12527587.908939999</v>
      </c>
    </row>
    <row r="106" spans="1:12" x14ac:dyDescent="0.25">
      <c r="A106">
        <v>2024</v>
      </c>
      <c r="B106" s="84">
        <v>45586</v>
      </c>
      <c r="C106" s="84">
        <v>45630</v>
      </c>
      <c r="D106" t="s">
        <v>1722</v>
      </c>
      <c r="E106" t="s">
        <v>1487</v>
      </c>
      <c r="F106" t="s">
        <v>1498</v>
      </c>
      <c r="G106" t="s">
        <v>1723</v>
      </c>
      <c r="H106" t="s">
        <v>771</v>
      </c>
      <c r="I106" s="117">
        <v>16</v>
      </c>
      <c r="J106" s="111">
        <v>38346862.854400001</v>
      </c>
      <c r="K106" s="62">
        <v>3749294.0371968001</v>
      </c>
    </row>
    <row r="107" spans="1:12" x14ac:dyDescent="0.25">
      <c r="A107">
        <v>2024</v>
      </c>
      <c r="B107" s="84">
        <v>45530</v>
      </c>
      <c r="C107" s="84">
        <v>45636</v>
      </c>
      <c r="D107" t="s">
        <v>1724</v>
      </c>
      <c r="E107" t="s">
        <v>1487</v>
      </c>
      <c r="F107" t="s">
        <v>1502</v>
      </c>
      <c r="G107" t="s">
        <v>1725</v>
      </c>
      <c r="H107" t="s">
        <v>1490</v>
      </c>
      <c r="I107" s="117">
        <v>120</v>
      </c>
      <c r="J107" s="111">
        <v>473964388.31119996</v>
      </c>
      <c r="K107" s="62">
        <v>38388888.980000004</v>
      </c>
    </row>
    <row r="108" spans="1:12" x14ac:dyDescent="0.25">
      <c r="A108">
        <v>2024</v>
      </c>
      <c r="B108" s="84">
        <v>45624</v>
      </c>
      <c r="C108" s="84">
        <v>45639</v>
      </c>
      <c r="D108" t="s">
        <v>1726</v>
      </c>
      <c r="E108" t="s">
        <v>1487</v>
      </c>
      <c r="F108" t="s">
        <v>259</v>
      </c>
      <c r="G108" t="s">
        <v>1250</v>
      </c>
      <c r="H108" t="s">
        <v>1539</v>
      </c>
      <c r="I108" s="117">
        <v>56</v>
      </c>
      <c r="J108" s="111">
        <v>262970848.80999997</v>
      </c>
      <c r="K108" s="62">
        <v>17791837.864640001</v>
      </c>
    </row>
    <row r="109" spans="1:12" x14ac:dyDescent="0.25">
      <c r="I109" s="117"/>
      <c r="K109" s="62"/>
    </row>
    <row r="110" spans="1:12" x14ac:dyDescent="0.25">
      <c r="I110" s="117"/>
      <c r="K110" s="62"/>
    </row>
    <row r="111" spans="1:12" x14ac:dyDescent="0.25">
      <c r="I111" s="117"/>
      <c r="K111" s="62"/>
    </row>
    <row r="112" spans="1:12" x14ac:dyDescent="0.25">
      <c r="I112" s="117"/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</sheetData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54B2-A7C1-4558-8F99-A1187FC4798E}">
  <dimension ref="A1:L62"/>
  <sheetViews>
    <sheetView tabSelected="1" topLeftCell="A12" workbookViewId="0">
      <selection activeCell="D14" sqref="D14"/>
    </sheetView>
  </sheetViews>
  <sheetFormatPr baseColWidth="10" defaultRowHeight="15" x14ac:dyDescent="0.25"/>
  <cols>
    <col min="1" max="1" width="9.85546875" customWidth="1"/>
    <col min="2" max="2" width="15.28515625" style="93" customWidth="1"/>
    <col min="3" max="3" width="15.28515625" style="84" customWidth="1"/>
    <col min="4" max="4" width="99.85546875" customWidth="1"/>
    <col min="5" max="5" width="20.42578125" customWidth="1"/>
    <col min="6" max="6" width="21.5703125" customWidth="1"/>
    <col min="7" max="7" width="70.85546875" customWidth="1"/>
    <col min="8" max="8" width="74" style="5" customWidth="1"/>
    <col min="9" max="9" width="24.42578125" style="134" customWidth="1"/>
    <col min="10" max="10" width="26" style="111" customWidth="1"/>
    <col min="11" max="11" width="25.85546875" style="62" customWidth="1"/>
    <col min="12" max="12" width="14.85546875" customWidth="1"/>
  </cols>
  <sheetData>
    <row r="1" spans="1:12" x14ac:dyDescent="0.25">
      <c r="A1" s="136" t="s">
        <v>3</v>
      </c>
      <c r="B1" s="137" t="s">
        <v>1727</v>
      </c>
      <c r="C1" s="138" t="s">
        <v>47</v>
      </c>
      <c r="D1" s="139" t="s">
        <v>45</v>
      </c>
      <c r="E1" s="139" t="s">
        <v>13</v>
      </c>
      <c r="F1" s="139" t="s">
        <v>48</v>
      </c>
      <c r="G1" s="139" t="s">
        <v>1728</v>
      </c>
      <c r="H1" s="140" t="s">
        <v>1729</v>
      </c>
      <c r="I1" s="141" t="s">
        <v>14</v>
      </c>
      <c r="J1" s="142" t="s">
        <v>51</v>
      </c>
      <c r="K1" s="142" t="s">
        <v>1730</v>
      </c>
      <c r="L1" s="143" t="s">
        <v>1797</v>
      </c>
    </row>
    <row r="2" spans="1:12" x14ac:dyDescent="0.25">
      <c r="A2">
        <v>2026</v>
      </c>
      <c r="B2" s="93">
        <v>45964</v>
      </c>
      <c r="C2" s="84">
        <v>46029</v>
      </c>
      <c r="D2" t="s">
        <v>1921</v>
      </c>
      <c r="E2" t="s">
        <v>1922</v>
      </c>
      <c r="F2" t="s">
        <v>16</v>
      </c>
      <c r="G2" t="s">
        <v>1923</v>
      </c>
      <c r="H2" s="5" t="s">
        <v>1464</v>
      </c>
      <c r="I2" s="134">
        <v>56</v>
      </c>
      <c r="J2" s="144">
        <v>206680377.86000001</v>
      </c>
      <c r="K2" s="62">
        <v>18206911.2192</v>
      </c>
    </row>
    <row r="3" spans="1:12" x14ac:dyDescent="0.25">
      <c r="A3">
        <v>2026</v>
      </c>
      <c r="B3" s="93">
        <v>46008</v>
      </c>
      <c r="C3" s="84">
        <v>46034</v>
      </c>
      <c r="D3" t="s">
        <v>1924</v>
      </c>
      <c r="E3" t="s">
        <v>17</v>
      </c>
      <c r="F3" t="s">
        <v>1766</v>
      </c>
      <c r="G3" t="s">
        <v>1607</v>
      </c>
      <c r="H3" s="5" t="s">
        <v>771</v>
      </c>
      <c r="I3" s="134">
        <v>216</v>
      </c>
      <c r="J3" s="144">
        <v>561679510.03000009</v>
      </c>
      <c r="K3" s="62">
        <v>59140409.916020334</v>
      </c>
    </row>
    <row r="4" spans="1:12" x14ac:dyDescent="0.25">
      <c r="A4">
        <v>2026</v>
      </c>
      <c r="B4" s="93">
        <v>45483</v>
      </c>
      <c r="C4" s="84">
        <v>46034</v>
      </c>
      <c r="D4" t="s">
        <v>1925</v>
      </c>
      <c r="E4" t="s">
        <v>17</v>
      </c>
      <c r="F4" t="s">
        <v>238</v>
      </c>
      <c r="G4" t="s">
        <v>1445</v>
      </c>
      <c r="H4" s="5" t="s">
        <v>771</v>
      </c>
      <c r="J4" s="144">
        <v>8377092198.3111992</v>
      </c>
      <c r="L4" t="s">
        <v>1109</v>
      </c>
    </row>
    <row r="5" spans="1:12" x14ac:dyDescent="0.25">
      <c r="A5">
        <v>2026</v>
      </c>
      <c r="B5" s="93">
        <v>46003</v>
      </c>
      <c r="C5" s="84">
        <v>46036</v>
      </c>
      <c r="D5" t="s">
        <v>1867</v>
      </c>
      <c r="E5" t="s">
        <v>17</v>
      </c>
      <c r="F5" t="s">
        <v>920</v>
      </c>
      <c r="G5" t="s">
        <v>1868</v>
      </c>
      <c r="H5" s="5" t="s">
        <v>1926</v>
      </c>
      <c r="I5" s="134" t="s">
        <v>1927</v>
      </c>
      <c r="J5" s="144">
        <v>3242743686.5</v>
      </c>
      <c r="K5" s="62">
        <v>342123997.05440003</v>
      </c>
    </row>
    <row r="6" spans="1:12" x14ac:dyDescent="0.25">
      <c r="A6">
        <v>2026</v>
      </c>
      <c r="B6" s="93">
        <v>46037</v>
      </c>
      <c r="C6" s="84">
        <v>46037</v>
      </c>
      <c r="D6" t="s">
        <v>1928</v>
      </c>
      <c r="E6" t="s">
        <v>17</v>
      </c>
      <c r="F6" t="s">
        <v>963</v>
      </c>
      <c r="G6" t="s">
        <v>1815</v>
      </c>
      <c r="H6" s="5" t="s">
        <v>1381</v>
      </c>
      <c r="J6" s="144">
        <v>8312449036.8400002</v>
      </c>
      <c r="L6" t="s">
        <v>1109</v>
      </c>
    </row>
    <row r="7" spans="1:12" x14ac:dyDescent="0.25">
      <c r="A7">
        <v>2026</v>
      </c>
      <c r="B7" s="93">
        <v>45992</v>
      </c>
      <c r="C7" s="84">
        <v>46038</v>
      </c>
      <c r="D7" t="s">
        <v>1929</v>
      </c>
      <c r="E7" t="s">
        <v>17</v>
      </c>
      <c r="F7" t="s">
        <v>963</v>
      </c>
      <c r="G7" t="s">
        <v>1930</v>
      </c>
      <c r="H7" s="5" t="s">
        <v>1572</v>
      </c>
      <c r="I7" s="134">
        <v>32</v>
      </c>
      <c r="J7" s="144">
        <v>125967145.03200001</v>
      </c>
      <c r="K7" s="62">
        <v>13743764.979839999</v>
      </c>
    </row>
    <row r="8" spans="1:12" x14ac:dyDescent="0.25">
      <c r="A8">
        <v>2026</v>
      </c>
      <c r="B8" s="93">
        <v>45958</v>
      </c>
      <c r="C8" s="84">
        <v>46042</v>
      </c>
      <c r="D8" t="s">
        <v>1931</v>
      </c>
      <c r="E8" t="s">
        <v>17</v>
      </c>
      <c r="F8" t="s">
        <v>920</v>
      </c>
      <c r="G8" t="s">
        <v>1932</v>
      </c>
      <c r="H8" s="5" t="s">
        <v>1539</v>
      </c>
      <c r="I8" s="134">
        <v>1948</v>
      </c>
      <c r="J8" s="144">
        <v>4316911612.6719999</v>
      </c>
      <c r="K8" s="62">
        <v>616219717.55673587</v>
      </c>
    </row>
    <row r="9" spans="1:12" x14ac:dyDescent="0.25">
      <c r="A9">
        <v>2026</v>
      </c>
      <c r="B9" s="93">
        <v>46034</v>
      </c>
      <c r="C9" s="84">
        <v>46044</v>
      </c>
      <c r="D9" t="s">
        <v>1933</v>
      </c>
      <c r="E9" t="s">
        <v>17</v>
      </c>
      <c r="F9" t="s">
        <v>920</v>
      </c>
      <c r="G9" t="s">
        <v>1449</v>
      </c>
      <c r="H9" s="5" t="s">
        <v>771</v>
      </c>
      <c r="J9" s="144">
        <v>4839979680.5799999</v>
      </c>
      <c r="L9" t="s">
        <v>1109</v>
      </c>
    </row>
    <row r="10" spans="1:12" x14ac:dyDescent="0.25">
      <c r="A10">
        <v>2026</v>
      </c>
      <c r="B10" s="93">
        <v>46009</v>
      </c>
      <c r="C10" s="84">
        <v>46045</v>
      </c>
      <c r="D10" t="s">
        <v>1934</v>
      </c>
      <c r="E10" t="s">
        <v>17</v>
      </c>
      <c r="F10" t="s">
        <v>238</v>
      </c>
      <c r="G10" t="s">
        <v>1644</v>
      </c>
      <c r="H10" s="5" t="s">
        <v>1572</v>
      </c>
      <c r="I10" s="134">
        <v>1152</v>
      </c>
      <c r="J10" s="144">
        <v>2412321523.1999998</v>
      </c>
      <c r="K10" s="62">
        <v>264462351.6672</v>
      </c>
    </row>
    <row r="11" spans="1:12" x14ac:dyDescent="0.25">
      <c r="A11">
        <v>2026</v>
      </c>
      <c r="B11" s="93">
        <v>46034</v>
      </c>
      <c r="C11" s="84">
        <v>46056</v>
      </c>
      <c r="D11" t="s">
        <v>1935</v>
      </c>
      <c r="E11" t="s">
        <v>17</v>
      </c>
      <c r="F11" t="s">
        <v>920</v>
      </c>
      <c r="G11" t="s">
        <v>1449</v>
      </c>
      <c r="H11" s="5" t="s">
        <v>771</v>
      </c>
      <c r="I11" s="134">
        <v>504</v>
      </c>
      <c r="J11" s="144">
        <v>1287039375.006</v>
      </c>
      <c r="K11" s="62">
        <v>128956569.33707997</v>
      </c>
    </row>
    <row r="12" spans="1:12" x14ac:dyDescent="0.25">
      <c r="A12">
        <v>2026</v>
      </c>
      <c r="B12" s="93">
        <v>45992</v>
      </c>
      <c r="C12" s="84">
        <v>46056</v>
      </c>
      <c r="D12" t="s">
        <v>1589</v>
      </c>
      <c r="E12" t="s">
        <v>17</v>
      </c>
      <c r="F12" t="s">
        <v>920</v>
      </c>
      <c r="G12" t="s">
        <v>1936</v>
      </c>
      <c r="H12" s="5" t="s">
        <v>1572</v>
      </c>
      <c r="I12" s="134" t="s">
        <v>1937</v>
      </c>
      <c r="J12" s="144">
        <v>2734651162.2975998</v>
      </c>
      <c r="K12" s="62">
        <v>286933129.83068156</v>
      </c>
    </row>
    <row r="13" spans="1:12" x14ac:dyDescent="0.25">
      <c r="A13">
        <v>2026</v>
      </c>
      <c r="B13" s="93">
        <v>46049</v>
      </c>
      <c r="C13" s="84">
        <v>46057</v>
      </c>
      <c r="D13" t="s">
        <v>1938</v>
      </c>
      <c r="E13" t="s">
        <v>17</v>
      </c>
      <c r="F13" t="s">
        <v>938</v>
      </c>
      <c r="G13" t="s">
        <v>1445</v>
      </c>
      <c r="H13" s="5" t="s">
        <v>771</v>
      </c>
      <c r="I13" s="134">
        <v>2304</v>
      </c>
      <c r="J13" s="144">
        <v>5396995665.8500004</v>
      </c>
      <c r="K13" s="62">
        <v>1673251738.3507199</v>
      </c>
    </row>
    <row r="14" spans="1:12" x14ac:dyDescent="0.25">
      <c r="A14">
        <v>2026</v>
      </c>
      <c r="B14" s="93">
        <v>45946</v>
      </c>
      <c r="C14" s="84">
        <v>46058</v>
      </c>
      <c r="D14" t="s">
        <v>1939</v>
      </c>
      <c r="E14" t="s">
        <v>85</v>
      </c>
      <c r="F14" t="s">
        <v>1806</v>
      </c>
      <c r="G14" t="s">
        <v>1940</v>
      </c>
      <c r="H14" s="5" t="s">
        <v>1601</v>
      </c>
      <c r="I14" s="134" t="s">
        <v>1941</v>
      </c>
      <c r="J14" s="144">
        <v>713291269.27359998</v>
      </c>
      <c r="K14" s="62">
        <v>78174085.909811199</v>
      </c>
    </row>
    <row r="15" spans="1:12" x14ac:dyDescent="0.25">
      <c r="A15">
        <v>2026</v>
      </c>
      <c r="B15" s="93">
        <v>45986</v>
      </c>
      <c r="C15" s="84">
        <v>46059</v>
      </c>
      <c r="D15" t="s">
        <v>1946</v>
      </c>
      <c r="E15" t="s">
        <v>17</v>
      </c>
      <c r="F15" t="s">
        <v>920</v>
      </c>
      <c r="G15" t="s">
        <v>1551</v>
      </c>
      <c r="H15" s="5" t="s">
        <v>1617</v>
      </c>
      <c r="I15" s="134">
        <v>40</v>
      </c>
      <c r="J15" s="144">
        <v>163516211.54279995</v>
      </c>
      <c r="K15" s="62">
        <v>14750603.569449598</v>
      </c>
    </row>
    <row r="16" spans="1:12" x14ac:dyDescent="0.25">
      <c r="A16">
        <v>2026</v>
      </c>
      <c r="B16" s="93">
        <v>45853</v>
      </c>
      <c r="C16" s="84">
        <v>46063</v>
      </c>
      <c r="D16" t="s">
        <v>1947</v>
      </c>
      <c r="E16" t="s">
        <v>17</v>
      </c>
      <c r="F16" t="s">
        <v>963</v>
      </c>
      <c r="G16" t="s">
        <v>1948</v>
      </c>
      <c r="H16" s="5" t="s">
        <v>1949</v>
      </c>
      <c r="I16" s="134">
        <v>800</v>
      </c>
      <c r="J16" s="144">
        <v>2434100156.9500003</v>
      </c>
      <c r="K16" s="62">
        <v>182801446.52200001</v>
      </c>
    </row>
    <row r="17" spans="1:11" x14ac:dyDescent="0.25">
      <c r="A17">
        <v>2026</v>
      </c>
      <c r="B17" s="93">
        <v>46009</v>
      </c>
      <c r="C17" s="84">
        <v>46064</v>
      </c>
      <c r="D17" t="s">
        <v>1950</v>
      </c>
      <c r="E17" t="s">
        <v>1271</v>
      </c>
      <c r="F17" t="s">
        <v>22</v>
      </c>
      <c r="G17" t="s">
        <v>1951</v>
      </c>
      <c r="H17" s="5" t="s">
        <v>1617</v>
      </c>
      <c r="I17" s="134">
        <v>128</v>
      </c>
      <c r="J17" s="144">
        <v>465530092.14279997</v>
      </c>
      <c r="K17" s="62">
        <v>45026395.075244799</v>
      </c>
    </row>
    <row r="18" spans="1:11" x14ac:dyDescent="0.25">
      <c r="A18">
        <v>2026</v>
      </c>
      <c r="B18" s="93">
        <v>46020</v>
      </c>
      <c r="C18" s="84">
        <v>46073</v>
      </c>
      <c r="D18" t="s">
        <v>1942</v>
      </c>
      <c r="E18" t="s">
        <v>17</v>
      </c>
      <c r="F18" t="s">
        <v>1945</v>
      </c>
      <c r="G18" t="s">
        <v>1943</v>
      </c>
      <c r="H18" s="5" t="s">
        <v>1944</v>
      </c>
      <c r="I18" s="134">
        <v>5</v>
      </c>
      <c r="J18" s="144">
        <v>25330369.52</v>
      </c>
      <c r="K18" s="62">
        <v>2728383.3500799998</v>
      </c>
    </row>
    <row r="19" spans="1:11" x14ac:dyDescent="0.25">
      <c r="A19">
        <v>2026</v>
      </c>
      <c r="B19" s="93">
        <v>46015</v>
      </c>
      <c r="C19" s="84">
        <v>46077</v>
      </c>
      <c r="D19" t="s">
        <v>1952</v>
      </c>
      <c r="E19" t="s">
        <v>17</v>
      </c>
      <c r="F19" t="s">
        <v>920</v>
      </c>
      <c r="G19" t="s">
        <v>1953</v>
      </c>
      <c r="H19" s="5" t="s">
        <v>1949</v>
      </c>
      <c r="I19" s="134" t="s">
        <v>1954</v>
      </c>
      <c r="J19" s="144">
        <v>3144521728.7680001</v>
      </c>
      <c r="K19" s="62">
        <v>324061944.47155195</v>
      </c>
    </row>
    <row r="20" spans="1:11" x14ac:dyDescent="0.25">
      <c r="A20">
        <v>2026</v>
      </c>
      <c r="B20" s="93">
        <v>46048</v>
      </c>
      <c r="C20" s="84">
        <v>46077</v>
      </c>
      <c r="D20" t="s">
        <v>1818</v>
      </c>
      <c r="E20" t="s">
        <v>17</v>
      </c>
      <c r="F20" t="s">
        <v>963</v>
      </c>
      <c r="G20" t="s">
        <v>1819</v>
      </c>
      <c r="H20" s="5" t="s">
        <v>1539</v>
      </c>
      <c r="I20" s="134">
        <v>128</v>
      </c>
      <c r="J20" s="144">
        <v>438970376.96000004</v>
      </c>
      <c r="K20" s="62">
        <v>43908205.779359996</v>
      </c>
    </row>
    <row r="21" spans="1:11" x14ac:dyDescent="0.25">
      <c r="A21">
        <v>2026</v>
      </c>
      <c r="B21" s="93">
        <v>46064</v>
      </c>
      <c r="C21" s="84">
        <v>46087</v>
      </c>
      <c r="D21" t="s">
        <v>1529</v>
      </c>
      <c r="E21" t="s">
        <v>19</v>
      </c>
      <c r="F21" t="s">
        <v>19</v>
      </c>
      <c r="G21" t="s">
        <v>1477</v>
      </c>
      <c r="H21" s="5" t="s">
        <v>1949</v>
      </c>
      <c r="I21" s="134">
        <v>192</v>
      </c>
      <c r="J21" s="144">
        <v>761149207.20000005</v>
      </c>
      <c r="K21" s="62">
        <v>85971553.536000013</v>
      </c>
    </row>
    <row r="22" spans="1:11" x14ac:dyDescent="0.25">
      <c r="A22">
        <v>2026</v>
      </c>
      <c r="B22" s="93">
        <v>46065</v>
      </c>
      <c r="C22" s="84">
        <v>46087</v>
      </c>
      <c r="D22" t="s">
        <v>1955</v>
      </c>
      <c r="E22" t="s">
        <v>17</v>
      </c>
      <c r="F22" t="s">
        <v>1766</v>
      </c>
      <c r="G22" t="s">
        <v>1684</v>
      </c>
      <c r="H22" s="5" t="s">
        <v>1617</v>
      </c>
      <c r="I22" s="134">
        <v>160</v>
      </c>
      <c r="J22" s="144">
        <v>575076826.58000004</v>
      </c>
      <c r="K22" s="62">
        <v>45668399.860799991</v>
      </c>
    </row>
    <row r="23" spans="1:11" x14ac:dyDescent="0.25">
      <c r="A23">
        <v>2026</v>
      </c>
      <c r="B23" s="93">
        <v>46064</v>
      </c>
      <c r="C23" s="84">
        <v>46087</v>
      </c>
      <c r="D23" t="s">
        <v>1476</v>
      </c>
      <c r="E23" t="s">
        <v>19</v>
      </c>
      <c r="F23" t="s">
        <v>19</v>
      </c>
      <c r="G23" t="s">
        <v>1477</v>
      </c>
      <c r="H23" s="5" t="s">
        <v>1601</v>
      </c>
      <c r="I23" s="134">
        <v>120</v>
      </c>
      <c r="J23" s="144">
        <v>509275292.66799998</v>
      </c>
      <c r="K23" s="62">
        <v>54033844.068736002</v>
      </c>
    </row>
    <row r="24" spans="1:11" x14ac:dyDescent="0.25">
      <c r="A24">
        <v>2026</v>
      </c>
      <c r="B24" s="93">
        <v>46064</v>
      </c>
      <c r="C24" s="84">
        <v>46087</v>
      </c>
      <c r="D24" t="s">
        <v>1956</v>
      </c>
      <c r="E24" t="s">
        <v>19</v>
      </c>
      <c r="F24" t="s">
        <v>19</v>
      </c>
      <c r="G24" t="s">
        <v>1477</v>
      </c>
      <c r="H24" s="5" t="s">
        <v>1949</v>
      </c>
      <c r="I24" s="134">
        <v>616</v>
      </c>
      <c r="J24" s="144">
        <v>2117636172.1600001</v>
      </c>
      <c r="K24" s="62">
        <v>240424840.77623999</v>
      </c>
    </row>
    <row r="25" spans="1:11" x14ac:dyDescent="0.25">
      <c r="A25">
        <v>2026</v>
      </c>
      <c r="B25" s="93">
        <v>45981</v>
      </c>
      <c r="C25" s="84">
        <v>46090</v>
      </c>
      <c r="D25" t="s">
        <v>1957</v>
      </c>
      <c r="E25" t="s">
        <v>17</v>
      </c>
      <c r="F25" t="s">
        <v>963</v>
      </c>
      <c r="G25" t="s">
        <v>1591</v>
      </c>
      <c r="H25" s="5" t="s">
        <v>1949</v>
      </c>
      <c r="I25" s="134">
        <v>1056</v>
      </c>
      <c r="J25" s="144">
        <v>2267477180.2583995</v>
      </c>
      <c r="K25" s="62">
        <v>257315398.37583363</v>
      </c>
    </row>
    <row r="26" spans="1:11" x14ac:dyDescent="0.25">
      <c r="A26">
        <v>2026</v>
      </c>
      <c r="B26" s="93">
        <v>45986</v>
      </c>
      <c r="C26" s="84">
        <v>46091</v>
      </c>
      <c r="D26" t="s">
        <v>1958</v>
      </c>
      <c r="E26" t="s">
        <v>10</v>
      </c>
      <c r="F26" t="s">
        <v>10</v>
      </c>
      <c r="G26" t="s">
        <v>1959</v>
      </c>
      <c r="H26" s="5" t="s">
        <v>1960</v>
      </c>
      <c r="I26" s="134">
        <v>304</v>
      </c>
      <c r="J26" s="144">
        <v>1164372262.4400001</v>
      </c>
      <c r="K26" s="62">
        <v>92544388.536320001</v>
      </c>
    </row>
    <row r="27" spans="1:11" x14ac:dyDescent="0.25">
      <c r="A27">
        <v>2026</v>
      </c>
      <c r="B27" s="93">
        <v>45986</v>
      </c>
      <c r="C27" s="84">
        <v>46092</v>
      </c>
      <c r="D27" t="s">
        <v>1961</v>
      </c>
      <c r="E27" t="s">
        <v>9</v>
      </c>
      <c r="F27" t="s">
        <v>9</v>
      </c>
      <c r="G27" t="s">
        <v>1962</v>
      </c>
      <c r="H27" s="5" t="s">
        <v>1774</v>
      </c>
      <c r="I27" s="134">
        <v>192</v>
      </c>
      <c r="J27" s="144">
        <v>576677712</v>
      </c>
      <c r="K27" s="62">
        <v>59293713.024000004</v>
      </c>
    </row>
    <row r="28" spans="1:11" x14ac:dyDescent="0.25">
      <c r="A28">
        <v>2026</v>
      </c>
      <c r="B28" s="93">
        <v>46034</v>
      </c>
      <c r="C28" s="84">
        <v>46092</v>
      </c>
      <c r="D28" t="s">
        <v>1963</v>
      </c>
      <c r="E28" t="s">
        <v>17</v>
      </c>
      <c r="F28" t="s">
        <v>920</v>
      </c>
      <c r="G28" t="s">
        <v>1499</v>
      </c>
      <c r="H28" s="5" t="s">
        <v>1949</v>
      </c>
      <c r="I28" s="134" t="s">
        <v>1964</v>
      </c>
      <c r="J28" s="144">
        <v>239957511.26079997</v>
      </c>
      <c r="K28" s="62">
        <v>25219687.105535999</v>
      </c>
    </row>
    <row r="29" spans="1:11" x14ac:dyDescent="0.25">
      <c r="A29">
        <v>2026</v>
      </c>
      <c r="B29" s="93">
        <v>46021</v>
      </c>
      <c r="C29" s="84">
        <v>46092</v>
      </c>
      <c r="D29" t="s">
        <v>1965</v>
      </c>
      <c r="E29" t="s">
        <v>18</v>
      </c>
      <c r="F29" t="s">
        <v>446</v>
      </c>
      <c r="G29" t="s">
        <v>1407</v>
      </c>
      <c r="H29" s="5" t="s">
        <v>1601</v>
      </c>
      <c r="I29" s="134">
        <v>144</v>
      </c>
      <c r="J29" s="144">
        <v>306192964.14719999</v>
      </c>
      <c r="K29" s="62">
        <v>33752218.298572801</v>
      </c>
    </row>
    <row r="30" spans="1:11" x14ac:dyDescent="0.25">
      <c r="A30">
        <v>2026</v>
      </c>
      <c r="B30" s="93">
        <v>45866</v>
      </c>
      <c r="C30" s="84">
        <v>46094</v>
      </c>
      <c r="D30" t="s">
        <v>1966</v>
      </c>
      <c r="E30" t="s">
        <v>17</v>
      </c>
      <c r="F30" t="s">
        <v>963</v>
      </c>
      <c r="G30" t="s">
        <v>1516</v>
      </c>
      <c r="H30" s="5" t="s">
        <v>1617</v>
      </c>
      <c r="I30" s="134">
        <v>264</v>
      </c>
      <c r="J30" s="144">
        <v>822090111.36999989</v>
      </c>
      <c r="K30" s="62">
        <v>84824253.30776</v>
      </c>
    </row>
    <row r="31" spans="1:11" x14ac:dyDescent="0.25">
      <c r="A31">
        <v>2026</v>
      </c>
      <c r="B31" s="93">
        <v>46020</v>
      </c>
      <c r="C31" s="84">
        <v>46104</v>
      </c>
      <c r="D31" t="s">
        <v>1967</v>
      </c>
      <c r="E31" t="s">
        <v>17</v>
      </c>
      <c r="F31" t="s">
        <v>938</v>
      </c>
      <c r="G31" t="s">
        <v>1423</v>
      </c>
      <c r="H31" s="5" t="s">
        <v>1949</v>
      </c>
      <c r="I31" s="134">
        <v>104</v>
      </c>
      <c r="J31" s="144">
        <v>389523050.70000011</v>
      </c>
      <c r="K31" s="62">
        <v>38609703.799679995</v>
      </c>
    </row>
    <row r="32" spans="1:11" x14ac:dyDescent="0.25">
      <c r="A32">
        <v>2026</v>
      </c>
      <c r="B32" s="93">
        <v>46073</v>
      </c>
      <c r="C32" s="84">
        <v>46105</v>
      </c>
      <c r="D32" t="s">
        <v>1968</v>
      </c>
      <c r="E32" t="s">
        <v>19</v>
      </c>
      <c r="F32" t="s">
        <v>19</v>
      </c>
      <c r="G32" t="s">
        <v>1704</v>
      </c>
      <c r="H32" s="5" t="s">
        <v>1601</v>
      </c>
      <c r="I32" s="134">
        <v>304</v>
      </c>
      <c r="J32" s="144">
        <v>604736586.43999994</v>
      </c>
      <c r="K32" s="62">
        <v>66764480.908800006</v>
      </c>
    </row>
    <row r="33" spans="1:11" x14ac:dyDescent="0.25">
      <c r="A33">
        <v>2026</v>
      </c>
      <c r="B33" s="93">
        <v>45483</v>
      </c>
      <c r="C33" s="84">
        <v>46105</v>
      </c>
      <c r="D33" t="s">
        <v>1925</v>
      </c>
      <c r="E33" t="s">
        <v>17</v>
      </c>
      <c r="F33" t="s">
        <v>238</v>
      </c>
      <c r="G33" t="s">
        <v>1445</v>
      </c>
      <c r="H33" s="5" t="s">
        <v>771</v>
      </c>
      <c r="I33" s="134">
        <v>3344</v>
      </c>
      <c r="J33" s="144">
        <v>8377092198.3111992</v>
      </c>
      <c r="K33" s="62">
        <v>851579808.09192002</v>
      </c>
    </row>
    <row r="34" spans="1:11" x14ac:dyDescent="0.25">
      <c r="A34">
        <v>2026</v>
      </c>
      <c r="B34" s="93">
        <v>46065</v>
      </c>
      <c r="C34" s="84">
        <v>46106</v>
      </c>
      <c r="D34" t="s">
        <v>1969</v>
      </c>
      <c r="E34" t="s">
        <v>17</v>
      </c>
      <c r="F34" t="s">
        <v>938</v>
      </c>
      <c r="G34" t="s">
        <v>1445</v>
      </c>
      <c r="H34" s="5" t="s">
        <v>1563</v>
      </c>
      <c r="I34" s="134">
        <v>556</v>
      </c>
      <c r="J34" s="144">
        <v>1194960167.3099999</v>
      </c>
      <c r="K34" s="62">
        <v>134829078.58184001</v>
      </c>
    </row>
    <row r="35" spans="1:11" x14ac:dyDescent="0.25">
      <c r="A35">
        <v>2026</v>
      </c>
      <c r="B35" s="93">
        <v>46065</v>
      </c>
      <c r="C35" s="84">
        <v>46107</v>
      </c>
      <c r="D35" t="s">
        <v>1356</v>
      </c>
      <c r="E35" t="s">
        <v>1971</v>
      </c>
      <c r="F35" t="s">
        <v>1971</v>
      </c>
      <c r="G35" t="s">
        <v>1470</v>
      </c>
      <c r="H35" s="5" t="s">
        <v>1970</v>
      </c>
      <c r="I35" s="134">
        <v>699</v>
      </c>
      <c r="J35" s="144">
        <v>1149380661.5508001</v>
      </c>
      <c r="K35" s="62">
        <v>195980464.66838402</v>
      </c>
    </row>
    <row r="36" spans="1:11" x14ac:dyDescent="0.25">
      <c r="A36">
        <v>2026</v>
      </c>
      <c r="B36" s="93">
        <v>46073</v>
      </c>
      <c r="C36" s="84">
        <v>46108</v>
      </c>
      <c r="D36" t="s">
        <v>1702</v>
      </c>
      <c r="E36" t="s">
        <v>17</v>
      </c>
      <c r="F36" t="s">
        <v>963</v>
      </c>
      <c r="G36" t="s">
        <v>1936</v>
      </c>
      <c r="H36" s="5" t="s">
        <v>1949</v>
      </c>
      <c r="I36" s="134">
        <v>1280</v>
      </c>
      <c r="J36" s="144">
        <v>4454595189.8800001</v>
      </c>
      <c r="K36" s="62">
        <v>313739090.95071995</v>
      </c>
    </row>
    <row r="37" spans="1:11" x14ac:dyDescent="0.25">
      <c r="A37">
        <v>2026</v>
      </c>
      <c r="B37" s="93">
        <v>46336</v>
      </c>
      <c r="C37" s="84">
        <v>46108</v>
      </c>
      <c r="D37" t="s">
        <v>1972</v>
      </c>
      <c r="E37" t="s">
        <v>19</v>
      </c>
      <c r="F37" t="s">
        <v>19</v>
      </c>
      <c r="G37" t="s">
        <v>1973</v>
      </c>
      <c r="H37" s="5" t="s">
        <v>1464</v>
      </c>
      <c r="I37" s="134">
        <v>20</v>
      </c>
      <c r="J37" s="144">
        <v>79601604.023600012</v>
      </c>
      <c r="K37" s="62">
        <v>7983665.502431999</v>
      </c>
    </row>
    <row r="38" spans="1:11" x14ac:dyDescent="0.25">
      <c r="A38">
        <v>2026</v>
      </c>
      <c r="B38" s="93">
        <v>45944</v>
      </c>
      <c r="C38" s="93">
        <v>46112</v>
      </c>
      <c r="D38" t="s">
        <v>1974</v>
      </c>
      <c r="E38" t="s">
        <v>1806</v>
      </c>
      <c r="F38" t="s">
        <v>1806</v>
      </c>
      <c r="G38" t="s">
        <v>1975</v>
      </c>
      <c r="H38" s="5" t="s">
        <v>1617</v>
      </c>
      <c r="I38" s="134" t="s">
        <v>1976</v>
      </c>
      <c r="J38" s="144">
        <v>10587330965.571201</v>
      </c>
      <c r="K38" s="62">
        <v>838189935.53519988</v>
      </c>
    </row>
    <row r="39" spans="1:11" x14ac:dyDescent="0.25">
      <c r="A39">
        <v>2026</v>
      </c>
      <c r="B39" s="93">
        <v>46015</v>
      </c>
      <c r="C39" s="84">
        <v>46118</v>
      </c>
      <c r="D39" t="s">
        <v>1977</v>
      </c>
      <c r="E39" t="s">
        <v>17</v>
      </c>
      <c r="F39" t="s">
        <v>938</v>
      </c>
      <c r="G39" t="s">
        <v>1978</v>
      </c>
      <c r="H39" s="5" t="s">
        <v>1774</v>
      </c>
      <c r="I39" s="134">
        <v>10</v>
      </c>
      <c r="J39" s="144">
        <v>34210318.560000002</v>
      </c>
      <c r="K39" s="62">
        <v>2477685.0872</v>
      </c>
    </row>
    <row r="40" spans="1:11" x14ac:dyDescent="0.25">
      <c r="A40">
        <v>2026</v>
      </c>
      <c r="B40" s="93">
        <v>46006</v>
      </c>
      <c r="C40" s="84">
        <v>46119</v>
      </c>
      <c r="D40" t="s">
        <v>1979</v>
      </c>
      <c r="E40" t="s">
        <v>1050</v>
      </c>
      <c r="F40" t="s">
        <v>1386</v>
      </c>
      <c r="G40" t="s">
        <v>1980</v>
      </c>
      <c r="H40" s="5" t="s">
        <v>1617</v>
      </c>
      <c r="I40" s="133" t="s">
        <v>1981</v>
      </c>
      <c r="J40" s="144">
        <v>166183090.8892</v>
      </c>
      <c r="K40" s="62">
        <v>17991328.506166399</v>
      </c>
    </row>
    <row r="41" spans="1:11" x14ac:dyDescent="0.25">
      <c r="A41">
        <v>2026</v>
      </c>
      <c r="B41" s="93">
        <v>46100</v>
      </c>
      <c r="C41" s="84">
        <v>46122</v>
      </c>
      <c r="D41" t="s">
        <v>1982</v>
      </c>
      <c r="E41" t="s">
        <v>17</v>
      </c>
      <c r="F41" t="s">
        <v>938</v>
      </c>
      <c r="G41" t="s">
        <v>1414</v>
      </c>
      <c r="H41" s="5" t="s">
        <v>1601</v>
      </c>
      <c r="I41" s="133">
        <v>170</v>
      </c>
      <c r="J41" s="144">
        <v>428868601.60000002</v>
      </c>
      <c r="K41" s="62">
        <v>43933728.211199999</v>
      </c>
    </row>
    <row r="42" spans="1:11" x14ac:dyDescent="0.25">
      <c r="A42">
        <v>2026</v>
      </c>
      <c r="B42" s="93">
        <v>46105</v>
      </c>
      <c r="C42" s="84">
        <v>46127</v>
      </c>
      <c r="D42" t="s">
        <v>1983</v>
      </c>
      <c r="E42" t="s">
        <v>17</v>
      </c>
      <c r="F42" t="s">
        <v>963</v>
      </c>
      <c r="G42" t="s">
        <v>1815</v>
      </c>
      <c r="H42" s="5" t="s">
        <v>1381</v>
      </c>
      <c r="I42" s="135">
        <v>2920</v>
      </c>
      <c r="J42" s="144">
        <v>8312449036.8400002</v>
      </c>
      <c r="K42" s="62">
        <v>795350112.07679987</v>
      </c>
    </row>
    <row r="43" spans="1:11" x14ac:dyDescent="0.25">
      <c r="A43">
        <v>2026</v>
      </c>
      <c r="B43" s="93">
        <v>46049</v>
      </c>
      <c r="C43" s="84">
        <v>46134</v>
      </c>
      <c r="D43" t="s">
        <v>1496</v>
      </c>
      <c r="E43" t="s">
        <v>17</v>
      </c>
      <c r="F43" t="s">
        <v>963</v>
      </c>
      <c r="G43" t="s">
        <v>1499</v>
      </c>
      <c r="H43" s="5" t="s">
        <v>1949</v>
      </c>
      <c r="I43" s="133" t="s">
        <v>1984</v>
      </c>
      <c r="J43" s="144">
        <v>221378860.10400003</v>
      </c>
      <c r="K43" s="62">
        <v>17030760.970579199</v>
      </c>
    </row>
    <row r="44" spans="1:11" x14ac:dyDescent="0.25">
      <c r="A44">
        <v>2026</v>
      </c>
      <c r="B44" s="93">
        <v>46049</v>
      </c>
      <c r="C44" s="84">
        <v>46134</v>
      </c>
      <c r="D44" t="s">
        <v>1985</v>
      </c>
      <c r="E44" t="s">
        <v>1986</v>
      </c>
      <c r="F44" t="s">
        <v>1987</v>
      </c>
      <c r="G44" t="s">
        <v>1697</v>
      </c>
      <c r="H44" s="5" t="s">
        <v>1563</v>
      </c>
      <c r="I44" s="133">
        <v>40</v>
      </c>
      <c r="J44" s="144">
        <v>166586246.23999998</v>
      </c>
      <c r="K44" s="62">
        <v>18631962.3552</v>
      </c>
    </row>
    <row r="45" spans="1:11" x14ac:dyDescent="0.25">
      <c r="A45">
        <v>2026</v>
      </c>
      <c r="B45" s="93">
        <v>46086</v>
      </c>
      <c r="C45" s="84">
        <v>46135</v>
      </c>
      <c r="D45" t="s">
        <v>1535</v>
      </c>
      <c r="E45" t="s">
        <v>17</v>
      </c>
      <c r="F45" t="s">
        <v>938</v>
      </c>
      <c r="G45" t="s">
        <v>1536</v>
      </c>
      <c r="H45" s="5" t="s">
        <v>1617</v>
      </c>
      <c r="I45" s="133">
        <v>48</v>
      </c>
      <c r="J45" s="144">
        <v>196701805.79999998</v>
      </c>
      <c r="K45" s="62">
        <v>14858298.057600001</v>
      </c>
    </row>
    <row r="46" spans="1:11" x14ac:dyDescent="0.25">
      <c r="A46">
        <v>2026</v>
      </c>
      <c r="B46" s="93">
        <v>46031</v>
      </c>
      <c r="C46" s="84">
        <v>46142</v>
      </c>
      <c r="D46" t="s">
        <v>1988</v>
      </c>
      <c r="E46" t="s">
        <v>18</v>
      </c>
      <c r="F46" t="s">
        <v>446</v>
      </c>
      <c r="G46" t="s">
        <v>1989</v>
      </c>
      <c r="H46" s="5" t="s">
        <v>1617</v>
      </c>
      <c r="I46" s="133">
        <v>496</v>
      </c>
      <c r="J46" s="144">
        <v>1456658683.3511999</v>
      </c>
      <c r="K46" s="62">
        <v>146293326.85448319</v>
      </c>
    </row>
    <row r="47" spans="1:11" x14ac:dyDescent="0.25">
      <c r="A47">
        <v>2026</v>
      </c>
      <c r="B47" s="93">
        <v>46117</v>
      </c>
      <c r="C47" s="84">
        <v>46140</v>
      </c>
      <c r="D47" t="s">
        <v>1910</v>
      </c>
      <c r="E47" t="s">
        <v>17</v>
      </c>
      <c r="F47" t="s">
        <v>920</v>
      </c>
      <c r="G47" t="s">
        <v>1411</v>
      </c>
      <c r="H47" s="5" t="s">
        <v>1563</v>
      </c>
      <c r="I47" s="135">
        <v>8040</v>
      </c>
      <c r="J47" s="144">
        <v>24575158300.369999</v>
      </c>
      <c r="K47" s="62">
        <v>2484007068.5696802</v>
      </c>
    </row>
    <row r="48" spans="1:11" x14ac:dyDescent="0.25">
      <c r="A48">
        <v>2026</v>
      </c>
      <c r="B48" s="93">
        <v>46134</v>
      </c>
      <c r="C48" s="84">
        <v>46140</v>
      </c>
      <c r="D48" t="s">
        <v>1990</v>
      </c>
      <c r="E48" t="s">
        <v>17</v>
      </c>
      <c r="F48" t="s">
        <v>920</v>
      </c>
      <c r="G48" t="s">
        <v>1445</v>
      </c>
      <c r="H48" s="5" t="s">
        <v>771</v>
      </c>
      <c r="I48" s="133">
        <v>328</v>
      </c>
      <c r="J48" s="144">
        <v>861474326.26499999</v>
      </c>
      <c r="K48" s="62">
        <v>90138622.633662388</v>
      </c>
    </row>
    <row r="49" spans="1:12" x14ac:dyDescent="0.25">
      <c r="A49">
        <v>2026</v>
      </c>
      <c r="B49" s="93">
        <v>46134</v>
      </c>
      <c r="C49" s="84">
        <v>46140</v>
      </c>
      <c r="D49" t="s">
        <v>1991</v>
      </c>
      <c r="E49" t="s">
        <v>17</v>
      </c>
      <c r="F49" t="s">
        <v>920</v>
      </c>
      <c r="G49" t="s">
        <v>1445</v>
      </c>
      <c r="H49" s="5" t="s">
        <v>771</v>
      </c>
      <c r="I49" s="133">
        <v>328</v>
      </c>
      <c r="J49" s="144">
        <v>882731299.99999988</v>
      </c>
      <c r="K49" s="62">
        <v>102836694.72559999</v>
      </c>
    </row>
    <row r="50" spans="1:12" x14ac:dyDescent="0.25">
      <c r="A50">
        <v>2026</v>
      </c>
      <c r="B50" s="93">
        <v>46117</v>
      </c>
      <c r="C50" s="84">
        <v>46141</v>
      </c>
      <c r="D50" t="s">
        <v>1992</v>
      </c>
      <c r="E50" t="s">
        <v>17</v>
      </c>
      <c r="F50" t="s">
        <v>920</v>
      </c>
      <c r="G50" t="s">
        <v>1445</v>
      </c>
      <c r="H50" s="5" t="s">
        <v>771</v>
      </c>
      <c r="I50" s="135">
        <v>1144</v>
      </c>
      <c r="J50" s="144">
        <v>2758102949.2200003</v>
      </c>
      <c r="K50" s="62">
        <v>293835820.91935992</v>
      </c>
    </row>
    <row r="51" spans="1:12" x14ac:dyDescent="0.25">
      <c r="A51">
        <v>2026</v>
      </c>
      <c r="B51" s="93">
        <v>46134</v>
      </c>
      <c r="C51" s="84">
        <v>46143</v>
      </c>
      <c r="D51" t="s">
        <v>1933</v>
      </c>
      <c r="E51" t="s">
        <v>17</v>
      </c>
      <c r="F51" t="s">
        <v>920</v>
      </c>
      <c r="G51" t="s">
        <v>1445</v>
      </c>
      <c r="H51" s="5" t="s">
        <v>771</v>
      </c>
      <c r="I51" s="132">
        <v>2024</v>
      </c>
      <c r="J51" s="144">
        <v>4839979680.5799999</v>
      </c>
      <c r="K51" s="62">
        <v>562639051.75503993</v>
      </c>
    </row>
    <row r="52" spans="1:12" x14ac:dyDescent="0.25">
      <c r="A52">
        <v>2026</v>
      </c>
      <c r="B52" s="93">
        <v>46126</v>
      </c>
      <c r="C52" s="84">
        <v>46143</v>
      </c>
      <c r="D52" t="s">
        <v>1993</v>
      </c>
      <c r="E52" t="s">
        <v>17</v>
      </c>
      <c r="F52" t="s">
        <v>920</v>
      </c>
      <c r="G52" t="s">
        <v>1994</v>
      </c>
      <c r="H52" s="5" t="s">
        <v>1617</v>
      </c>
      <c r="I52" s="134">
        <v>20</v>
      </c>
      <c r="J52" s="144">
        <v>96572201.164299995</v>
      </c>
      <c r="K52" s="62">
        <v>8928188.3373791985</v>
      </c>
    </row>
    <row r="53" spans="1:12" x14ac:dyDescent="0.25">
      <c r="A53">
        <v>2026</v>
      </c>
      <c r="B53" s="93">
        <v>46141</v>
      </c>
      <c r="C53" s="84">
        <v>46154</v>
      </c>
      <c r="D53" t="s">
        <v>1691</v>
      </c>
      <c r="E53" t="s">
        <v>1806</v>
      </c>
      <c r="F53" t="s">
        <v>85</v>
      </c>
      <c r="G53" t="s">
        <v>1692</v>
      </c>
      <c r="H53" s="5" t="s">
        <v>1480</v>
      </c>
      <c r="I53" s="134">
        <v>336</v>
      </c>
      <c r="J53" s="144">
        <v>1357580935.5120001</v>
      </c>
      <c r="K53" s="62">
        <v>101275924.31351998</v>
      </c>
    </row>
    <row r="54" spans="1:12" x14ac:dyDescent="0.25">
      <c r="A54">
        <v>2026</v>
      </c>
      <c r="B54" s="93">
        <v>46028</v>
      </c>
      <c r="C54" s="84">
        <v>46160</v>
      </c>
      <c r="D54" t="s">
        <v>1995</v>
      </c>
      <c r="E54" t="s">
        <v>17</v>
      </c>
      <c r="F54" t="s">
        <v>920</v>
      </c>
      <c r="G54" t="s">
        <v>1457</v>
      </c>
      <c r="H54" s="5" t="s">
        <v>1949</v>
      </c>
      <c r="I54" s="134">
        <v>520</v>
      </c>
      <c r="J54" s="144">
        <v>2303434980.4139996</v>
      </c>
      <c r="K54" s="62">
        <v>156951746.74876797</v>
      </c>
    </row>
    <row r="55" spans="1:12" x14ac:dyDescent="0.25">
      <c r="A55">
        <v>2026</v>
      </c>
      <c r="B55" s="93">
        <v>46105</v>
      </c>
      <c r="C55" s="84">
        <v>46161</v>
      </c>
      <c r="D55" t="s">
        <v>1996</v>
      </c>
      <c r="E55" t="s">
        <v>1821</v>
      </c>
      <c r="F55" t="s">
        <v>1821</v>
      </c>
      <c r="G55" t="s">
        <v>1347</v>
      </c>
      <c r="H55" s="5" t="s">
        <v>1617</v>
      </c>
      <c r="I55" s="134">
        <v>704</v>
      </c>
      <c r="J55" s="144">
        <v>2146840924.7647996</v>
      </c>
      <c r="K55" s="62">
        <v>286133198.1273216</v>
      </c>
    </row>
    <row r="56" spans="1:12" x14ac:dyDescent="0.25">
      <c r="A56">
        <v>2026</v>
      </c>
      <c r="B56" s="93" t="s">
        <v>1997</v>
      </c>
      <c r="C56" s="84">
        <v>46161</v>
      </c>
      <c r="D56" t="s">
        <v>1509</v>
      </c>
      <c r="E56" t="s">
        <v>17</v>
      </c>
      <c r="F56" t="s">
        <v>963</v>
      </c>
      <c r="G56" t="s">
        <v>1510</v>
      </c>
      <c r="H56" s="5" t="s">
        <v>1949</v>
      </c>
      <c r="I56" s="134">
        <v>48</v>
      </c>
      <c r="J56" s="144">
        <v>234502486.79839998</v>
      </c>
      <c r="K56" s="62">
        <v>14164717.860287996</v>
      </c>
    </row>
    <row r="57" spans="1:12" x14ac:dyDescent="0.25">
      <c r="A57">
        <v>2026</v>
      </c>
      <c r="B57" s="93">
        <v>45813</v>
      </c>
      <c r="C57" s="84">
        <v>46169</v>
      </c>
      <c r="D57" t="s">
        <v>1998</v>
      </c>
      <c r="E57" t="s">
        <v>1271</v>
      </c>
      <c r="F57" t="s">
        <v>22</v>
      </c>
      <c r="G57" t="s">
        <v>1999</v>
      </c>
      <c r="H57" s="5" t="s">
        <v>1592</v>
      </c>
      <c r="I57" s="134">
        <v>110</v>
      </c>
      <c r="J57" s="144">
        <v>418902617.94000006</v>
      </c>
      <c r="K57" s="62">
        <v>36068107.396080002</v>
      </c>
    </row>
    <row r="58" spans="1:12" x14ac:dyDescent="0.25">
      <c r="A58">
        <v>2026</v>
      </c>
      <c r="B58" s="93">
        <v>46150</v>
      </c>
      <c r="C58" s="84">
        <v>46170</v>
      </c>
      <c r="D58" t="s">
        <v>1610</v>
      </c>
      <c r="E58" t="s">
        <v>17</v>
      </c>
      <c r="F58" t="s">
        <v>963</v>
      </c>
      <c r="G58" t="s">
        <v>1611</v>
      </c>
      <c r="H58" s="5" t="s">
        <v>1539</v>
      </c>
      <c r="J58" s="144">
        <v>171217598.72</v>
      </c>
      <c r="L58" t="s">
        <v>1109</v>
      </c>
    </row>
    <row r="59" spans="1:12" x14ac:dyDescent="0.25">
      <c r="A59">
        <v>2026</v>
      </c>
      <c r="B59" s="93">
        <v>46170</v>
      </c>
      <c r="C59" s="84">
        <v>46171</v>
      </c>
      <c r="D59" t="s">
        <v>2000</v>
      </c>
      <c r="E59" t="s">
        <v>17</v>
      </c>
      <c r="F59" t="s">
        <v>938</v>
      </c>
      <c r="G59" t="s">
        <v>1852</v>
      </c>
      <c r="H59" s="5" t="s">
        <v>771</v>
      </c>
      <c r="I59" s="132">
        <v>4128</v>
      </c>
      <c r="J59" s="144">
        <v>11282947359.890003</v>
      </c>
      <c r="K59" s="62">
        <v>1122558150.7756286</v>
      </c>
    </row>
    <row r="60" spans="1:12" x14ac:dyDescent="0.25">
      <c r="A60">
        <v>2026</v>
      </c>
      <c r="B60" s="93">
        <v>46134</v>
      </c>
      <c r="C60" s="84">
        <v>46171</v>
      </c>
      <c r="D60" t="s">
        <v>1422</v>
      </c>
      <c r="E60" t="s">
        <v>17</v>
      </c>
      <c r="F60" t="s">
        <v>938</v>
      </c>
      <c r="G60" t="s">
        <v>1423</v>
      </c>
      <c r="H60" s="5" t="s">
        <v>1949</v>
      </c>
      <c r="I60" s="134">
        <v>68</v>
      </c>
      <c r="J60" s="144">
        <v>223433835.16000003</v>
      </c>
      <c r="K60" s="62">
        <v>20921843.399519995</v>
      </c>
    </row>
    <row r="61" spans="1:12" x14ac:dyDescent="0.25">
      <c r="A61">
        <v>2026</v>
      </c>
      <c r="B61" s="93">
        <v>46197</v>
      </c>
      <c r="C61" s="84">
        <v>46198</v>
      </c>
      <c r="D61" t="s">
        <v>1610</v>
      </c>
      <c r="E61" t="s">
        <v>17</v>
      </c>
      <c r="F61" t="s">
        <v>963</v>
      </c>
      <c r="G61" t="s">
        <v>1611</v>
      </c>
      <c r="H61" s="5" t="s">
        <v>619</v>
      </c>
      <c r="I61" s="134" t="s">
        <v>2001</v>
      </c>
      <c r="J61" s="144">
        <v>171217598.72</v>
      </c>
      <c r="K61" s="62">
        <v>14791979.942399997</v>
      </c>
    </row>
    <row r="62" spans="1:12" x14ac:dyDescent="0.25">
      <c r="A62">
        <v>2026</v>
      </c>
      <c r="B62" s="93">
        <v>46202</v>
      </c>
      <c r="C62" s="84">
        <v>46203</v>
      </c>
      <c r="D62" t="s">
        <v>2002</v>
      </c>
      <c r="E62" t="s">
        <v>1894</v>
      </c>
      <c r="F62" t="s">
        <v>1895</v>
      </c>
      <c r="G62" t="s">
        <v>1556</v>
      </c>
      <c r="H62" s="5" t="s">
        <v>1601</v>
      </c>
      <c r="I62" s="134">
        <v>128</v>
      </c>
      <c r="J62" s="144">
        <v>296959449.60000002</v>
      </c>
      <c r="K62" s="62">
        <v>33465946.060800001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Graficos y tablas</vt:lpstr>
      <vt:lpstr>Hoja2</vt:lpstr>
      <vt:lpstr>Sheet1 (2)</vt:lpstr>
      <vt:lpstr>Sheet3</vt:lpstr>
      <vt:lpstr>Hoja1</vt:lpstr>
      <vt:lpstr>Completo</vt:lpstr>
      <vt:lpstr>2023</vt:lpstr>
      <vt:lpstr>2024</vt:lpstr>
      <vt:lpstr>2026</vt:lpstr>
      <vt:lpstr>2025</vt:lpstr>
      <vt:lpstr>Hoja3</vt:lpstr>
      <vt:lpstr>Completo!Área_de_impresión</vt:lpstr>
      <vt:lpstr>'Sheet1 (2)'!Área_de_impresión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Isabel</dc:creator>
  <cp:keywords/>
  <dc:description/>
  <cp:lastModifiedBy>Yonuery De La Cruz Espinosa</cp:lastModifiedBy>
  <cp:revision/>
  <dcterms:created xsi:type="dcterms:W3CDTF">2021-05-18T12:57:31Z</dcterms:created>
  <dcterms:modified xsi:type="dcterms:W3CDTF">2026-07-20T17:57:32Z</dcterms:modified>
  <cp:category/>
  <cp:contentStatus/>
</cp:coreProperties>
</file>